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00" tabRatio="784" firstSheet="2" activeTab="6"/>
  </bookViews>
  <sheets>
    <sheet name="Стар. протокол  №1-е упр." sheetId="1" r:id="rId1"/>
    <sheet name="Стар. протокол  №2-е упр." sheetId="2" r:id="rId2"/>
    <sheet name="Стар. протокол  №3-е упр." sheetId="3" r:id="rId3"/>
    <sheet name="Стар. протокол  №4-е упр." sheetId="4" r:id="rId4"/>
    <sheet name="Стар. протокол  №5-е упр." sheetId="5" r:id="rId5"/>
    <sheet name="Стар. протокол  №6-е упр." sheetId="6" r:id="rId6"/>
    <sheet name="Рабочий лист" sheetId="7" r:id="rId7"/>
  </sheets>
  <definedNames>
    <definedName name="_xlnm._FilterDatabase" localSheetId="6" hidden="1">'Рабочий лист'!$I$3:$Y$43</definedName>
    <definedName name="_xlnm._FilterDatabase" localSheetId="0" hidden="1">'Стар. протокол  №1-е упр.'!$B$4:$E$46</definedName>
    <definedName name="_xlnm._FilterDatabase" localSheetId="1" hidden="1">'Стар. протокол  №2-е упр.'!$A$4:$E$4</definedName>
    <definedName name="_xlnm._FilterDatabase" localSheetId="3" hidden="1">'Стар. протокол  №4-е упр.'!$A$4:$G$60</definedName>
    <definedName name="_xlnm._FilterDatabase" localSheetId="4" hidden="1">'Стар. протокол  №5-е упр.'!$A$4:$F$44</definedName>
    <definedName name="_xlnm._FilterDatabase" localSheetId="5" hidden="1">'Стар. протокол  №6-е упр.'!$A$4:$F$4</definedName>
    <definedName name="Z_4603DA82_0F8B_4A86_A6DB_76298347A375_.wvu.FilterData" localSheetId="6" hidden="1">'Рабочий лист'!$A$2:$Y$43</definedName>
    <definedName name="Z_4603DA82_0F8B_4A86_A6DB_76298347A375_.wvu.FilterData" localSheetId="0" hidden="1">'Стар. протокол  №1-е упр.'!$B$4:$E$46</definedName>
    <definedName name="Z_4603DA82_0F8B_4A86_A6DB_76298347A375_.wvu.FilterData" localSheetId="1" hidden="1">'Стар. протокол  №2-е упр.'!$A$4:$E$4</definedName>
    <definedName name="Z_4603DA82_0F8B_4A86_A6DB_76298347A375_.wvu.FilterData" localSheetId="2" hidden="1">'Стар. протокол  №3-е упр.'!#REF!</definedName>
    <definedName name="Z_4603DA82_0F8B_4A86_A6DB_76298347A375_.wvu.FilterData" localSheetId="3" hidden="1">'Стар. протокол  №4-е упр.'!$A$4:$G$4</definedName>
    <definedName name="Z_4603DA82_0F8B_4A86_A6DB_76298347A375_.wvu.FilterData" localSheetId="4" hidden="1">'Стар. протокол  №5-е упр.'!$A$4:$F$44</definedName>
    <definedName name="Z_4603DA82_0F8B_4A86_A6DB_76298347A375_.wvu.FilterData" localSheetId="5" hidden="1">'Стар. протокол  №6-е упр.'!$A$4:$F$4</definedName>
    <definedName name="_xlnm.Print_Area" localSheetId="6">'Рабочий лист'!$A$1:$AC$59</definedName>
  </definedNames>
  <calcPr fullCalcOnLoad="1"/>
</workbook>
</file>

<file path=xl/sharedStrings.xml><?xml version="1.0" encoding="utf-8"?>
<sst xmlns="http://schemas.openxmlformats.org/spreadsheetml/2006/main" count="199" uniqueCount="103">
  <si>
    <t>Ф.И.О.</t>
  </si>
  <si>
    <t>Очки</t>
  </si>
  <si>
    <t>Время</t>
  </si>
  <si>
    <t>№ п/п</t>
  </si>
  <si>
    <t>№ по списку</t>
  </si>
  <si>
    <t>№ забега по жеребьевки</t>
  </si>
  <si>
    <t>подразделение</t>
  </si>
  <si>
    <t>№
п/п</t>
  </si>
  <si>
    <t>№ 
забега</t>
  </si>
  <si>
    <t>№
 дорожки</t>
  </si>
  <si>
    <t>Подразделение</t>
  </si>
  <si>
    <t>Результат</t>
  </si>
  <si>
    <t>Упражнение №1</t>
  </si>
  <si>
    <t>Общекомандное
место</t>
  </si>
  <si>
    <t>Упражнение №2</t>
  </si>
  <si>
    <t>Упражнение №3</t>
  </si>
  <si>
    <t>Упражнение №4</t>
  </si>
  <si>
    <t>Упражнение №5</t>
  </si>
  <si>
    <t>Упражнение №6</t>
  </si>
  <si>
    <t>Личное
 место</t>
  </si>
  <si>
    <t>СТАРТОВЫЙ ПРОТОКОЛ</t>
  </si>
  <si>
    <t xml:space="preserve">УПРАЖНЕНИЕ № 1 (проверка теоритических знаний) </t>
  </si>
  <si>
    <t xml:space="preserve">УПРАЖНЕНИЕ № 4 (учебная башня) </t>
  </si>
  <si>
    <t xml:space="preserve">УПРАЖНЕНИЕ № 5 (огневая полоса) </t>
  </si>
  <si>
    <t>Замечание</t>
  </si>
  <si>
    <t>Сумма</t>
  </si>
  <si>
    <t xml:space="preserve">УПРАЖНЕНИЕ № 6 (дымокамера) </t>
  </si>
  <si>
    <t>Результатов краевых соревнований по ГДЗС</t>
  </si>
  <si>
    <t>Общее количество  мест (индивидуальное)</t>
  </si>
  <si>
    <t>Место</t>
  </si>
  <si>
    <t>Общее количество мест (командное)</t>
  </si>
  <si>
    <t xml:space="preserve">УПРАЖНЕНИЕ № 2 (проверка теоретических знаний мед подготовки) </t>
  </si>
  <si>
    <t>20 ОФПС</t>
  </si>
  <si>
    <t>Черкасов В.А.</t>
  </si>
  <si>
    <t>5 ОФПС</t>
  </si>
  <si>
    <t>Марченко Р.Ю.</t>
  </si>
  <si>
    <t>Хреков П.О.</t>
  </si>
  <si>
    <t>19 ОФПС</t>
  </si>
  <si>
    <t>Гиреев В.С.</t>
  </si>
  <si>
    <t xml:space="preserve">Николаев А.В. </t>
  </si>
  <si>
    <t>Алехин С.Е.</t>
  </si>
  <si>
    <t>Аросланкин В.А.</t>
  </si>
  <si>
    <t>Хромов К.О.</t>
  </si>
  <si>
    <t xml:space="preserve">Стефанчишин А.Е. </t>
  </si>
  <si>
    <t>Острошенко П.Н.</t>
  </si>
  <si>
    <t>Терлецкий А.А.</t>
  </si>
  <si>
    <t>Молчанов А.А.</t>
  </si>
  <si>
    <t>Мидько Е.В.</t>
  </si>
  <si>
    <t>Кузьмин А.Н.</t>
  </si>
  <si>
    <t>Ревковский К.В.</t>
  </si>
  <si>
    <t>27 ОФПС</t>
  </si>
  <si>
    <t>28-ОПС</t>
  </si>
  <si>
    <t>2 ОФПС</t>
  </si>
  <si>
    <t>17-ОПС</t>
  </si>
  <si>
    <t>ПК РЖД</t>
  </si>
  <si>
    <t>6 ОФПС</t>
  </si>
  <si>
    <t>7 ОФПС</t>
  </si>
  <si>
    <t>1 ОФПС</t>
  </si>
  <si>
    <t>30-ОПС</t>
  </si>
  <si>
    <t>СПЧ</t>
  </si>
  <si>
    <t>15-ОПС</t>
  </si>
  <si>
    <t>Распопов А.В.</t>
  </si>
  <si>
    <t>Карначенков Д.А.</t>
  </si>
  <si>
    <t>Яковлев В.С.</t>
  </si>
  <si>
    <t>Шевелев П.А.</t>
  </si>
  <si>
    <t>Киселев А.И.</t>
  </si>
  <si>
    <t>Бабенко Е.А.</t>
  </si>
  <si>
    <t>Святенко А.Л.</t>
  </si>
  <si>
    <t>Писарчук К.М.</t>
  </si>
  <si>
    <t>Немушев В.А.</t>
  </si>
  <si>
    <t>Пасько Е.Д.</t>
  </si>
  <si>
    <t>Ермачков Д.А.</t>
  </si>
  <si>
    <t>Ждакеев А.Н.</t>
  </si>
  <si>
    <t>Хабаров А.М.</t>
  </si>
  <si>
    <t>Анисимов К.Г.</t>
  </si>
  <si>
    <t>Помазан Н.В.</t>
  </si>
  <si>
    <t>Однороб М.А.</t>
  </si>
  <si>
    <t>Чернышов А.В.</t>
  </si>
  <si>
    <t>Калашник В.В.</t>
  </si>
  <si>
    <t>Тарабарин А.В.</t>
  </si>
  <si>
    <t>Марченко А.Ф.</t>
  </si>
  <si>
    <t>Кормушкин А.Н.</t>
  </si>
  <si>
    <t>Хлопов П.А.</t>
  </si>
  <si>
    <t xml:space="preserve">Исаченко А.С. </t>
  </si>
  <si>
    <t>Клобуков В.Ю.</t>
  </si>
  <si>
    <t>Петухов Н.Н.</t>
  </si>
  <si>
    <t>Авдась В.П.</t>
  </si>
  <si>
    <t>Козлик М.М.</t>
  </si>
  <si>
    <t>Грушко П.Г.</t>
  </si>
  <si>
    <t>Черняк А.Ю.</t>
  </si>
  <si>
    <t>Горовой А.А.</t>
  </si>
  <si>
    <t>Каин М.В.</t>
  </si>
  <si>
    <t>Пульченко А.А.</t>
  </si>
  <si>
    <t>Екатеринин С.Н.</t>
  </si>
  <si>
    <t>Авдошкин Г.Г.</t>
  </si>
  <si>
    <t>Клемин  В.В.</t>
  </si>
  <si>
    <t>Акимов В.В.</t>
  </si>
  <si>
    <t>Милокост П.В.</t>
  </si>
  <si>
    <t xml:space="preserve">УПРАЖНЕНИЕ № 3 ( проверка №1) </t>
  </si>
  <si>
    <t>Шаров</t>
  </si>
  <si>
    <t>Коноваленко В.С.</t>
  </si>
  <si>
    <t>Лыков И.В.</t>
  </si>
  <si>
    <t>Панафидин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</si>
</sst>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wrapText="1"/>
    </xf>
    <xf numFmtId="2" fontId="0" fillId="32" borderId="26" xfId="0" applyNumberFormat="1" applyFill="1" applyBorder="1" applyAlignment="1">
      <alignment horizontal="center" vertical="center"/>
    </xf>
    <xf numFmtId="2" fontId="0" fillId="32" borderId="14" xfId="0" applyNumberFormat="1" applyFill="1" applyBorder="1" applyAlignment="1">
      <alignment horizontal="center" vertical="center"/>
    </xf>
    <xf numFmtId="2" fontId="0" fillId="32" borderId="27" xfId="0" applyNumberFormat="1" applyFill="1" applyBorder="1" applyAlignment="1">
      <alignment horizontal="center" vertical="center"/>
    </xf>
    <xf numFmtId="2" fontId="0" fillId="32" borderId="28" xfId="0" applyNumberFormat="1" applyFill="1" applyBorder="1" applyAlignment="1">
      <alignment horizontal="center" vertical="center"/>
    </xf>
    <xf numFmtId="2" fontId="0" fillId="32" borderId="29" xfId="0" applyNumberForma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32" borderId="24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32" borderId="22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2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2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 applyProtection="1">
      <alignment horizontal="center" vertical="center"/>
      <protection locked="0"/>
    </xf>
    <xf numFmtId="2" fontId="2" fillId="0" borderId="38" xfId="0" applyNumberFormat="1" applyFont="1" applyFill="1" applyBorder="1" applyAlignment="1" applyProtection="1">
      <alignment horizontal="center" vertical="center"/>
      <protection locked="0"/>
    </xf>
    <xf numFmtId="2" fontId="2" fillId="0" borderId="32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2" borderId="17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0" fontId="0" fillId="32" borderId="15" xfId="0" applyNumberFormat="1" applyFill="1" applyBorder="1" applyAlignment="1">
      <alignment horizontal="center" vertical="center"/>
    </xf>
    <xf numFmtId="2" fontId="0" fillId="32" borderId="17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0" fillId="32" borderId="15" xfId="0" applyNumberFormat="1" applyFill="1" applyBorder="1" applyAlignment="1">
      <alignment horizontal="center" vertical="center"/>
    </xf>
    <xf numFmtId="0" fontId="0" fillId="32" borderId="38" xfId="0" applyNumberFormat="1" applyFill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2" fontId="0" fillId="32" borderId="38" xfId="0" applyNumberForma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2" fontId="0" fillId="32" borderId="37" xfId="0" applyNumberFormat="1" applyFill="1" applyBorder="1" applyAlignment="1">
      <alignment horizontal="center" vertical="center"/>
    </xf>
    <xf numFmtId="2" fontId="0" fillId="32" borderId="32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2" borderId="37" xfId="0" applyNumberFormat="1" applyFill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32" borderId="32" xfId="0" applyNumberForma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2" borderId="16" xfId="0" applyNumberForma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60"/>
  <sheetViews>
    <sheetView zoomScaleSheetLayoutView="100" zoomScalePageLayoutView="0" workbookViewId="0" topLeftCell="A49">
      <selection activeCell="D19" sqref="D19"/>
    </sheetView>
  </sheetViews>
  <sheetFormatPr defaultColWidth="9.140625" defaultRowHeight="12.75"/>
  <cols>
    <col min="1" max="1" width="9.28125" style="0" bestFit="1" customWidth="1"/>
    <col min="2" max="2" width="37.00390625" style="0" customWidth="1"/>
    <col min="3" max="3" width="20.8515625" style="0" customWidth="1"/>
    <col min="4" max="4" width="14.140625" style="0" customWidth="1"/>
    <col min="5" max="5" width="24.421875" style="0" customWidth="1"/>
  </cols>
  <sheetData>
    <row r="1" spans="1:5" s="99" customFormat="1" ht="14.25">
      <c r="A1" s="116" t="s">
        <v>20</v>
      </c>
      <c r="B1" s="116"/>
      <c r="C1" s="116"/>
      <c r="D1" s="116"/>
      <c r="E1" s="116"/>
    </row>
    <row r="2" spans="1:5" s="99" customFormat="1" ht="17.25" customHeight="1">
      <c r="A2" s="116" t="s">
        <v>27</v>
      </c>
      <c r="B2" s="116"/>
      <c r="C2" s="116"/>
      <c r="D2" s="116"/>
      <c r="E2" s="116"/>
    </row>
    <row r="3" spans="1:5" s="99" customFormat="1" ht="38.25" customHeight="1">
      <c r="A3" s="117" t="s">
        <v>21</v>
      </c>
      <c r="B3" s="117"/>
      <c r="C3" s="117"/>
      <c r="D3" s="117"/>
      <c r="E3" s="117"/>
    </row>
    <row r="4" spans="1:5" s="99" customFormat="1" ht="34.5" customHeight="1">
      <c r="A4" s="100" t="s">
        <v>7</v>
      </c>
      <c r="B4" s="101" t="s">
        <v>0</v>
      </c>
      <c r="C4" s="101" t="s">
        <v>10</v>
      </c>
      <c r="D4" s="102" t="s">
        <v>11</v>
      </c>
      <c r="E4" s="102" t="s">
        <v>24</v>
      </c>
    </row>
    <row r="5" spans="1:5" s="99" customFormat="1" ht="15">
      <c r="A5" s="103">
        <v>1</v>
      </c>
      <c r="B5" s="103" t="str">
        <f>'Рабочий лист'!B4</f>
        <v>Острошенко П.Н.</v>
      </c>
      <c r="C5" s="103" t="str">
        <f>'Рабочий лист'!C4</f>
        <v>5 ОФПС</v>
      </c>
      <c r="D5" s="108">
        <v>550</v>
      </c>
      <c r="E5" s="105"/>
    </row>
    <row r="6" spans="1:5" s="99" customFormat="1" ht="15">
      <c r="A6" s="103">
        <f>A5+1</f>
        <v>2</v>
      </c>
      <c r="B6" s="103" t="str">
        <f>'Рабочий лист'!B8</f>
        <v>Карначенков Д.А.</v>
      </c>
      <c r="C6" s="103" t="str">
        <f>'Рабочий лист'!C8</f>
        <v>27 ОФПС</v>
      </c>
      <c r="D6" s="108">
        <v>550</v>
      </c>
      <c r="E6" s="105"/>
    </row>
    <row r="7" spans="1:5" s="99" customFormat="1" ht="15">
      <c r="A7" s="103">
        <f>A6+1</f>
        <v>3</v>
      </c>
      <c r="B7" s="103" t="str">
        <f>'Рабочий лист'!B12</f>
        <v>Бабенко Е.А.</v>
      </c>
      <c r="C7" s="103" t="str">
        <f>'Рабочий лист'!C12</f>
        <v>28-ОПС</v>
      </c>
      <c r="D7" s="108">
        <v>650</v>
      </c>
      <c r="E7" s="105"/>
    </row>
    <row r="8" spans="1:5" s="99" customFormat="1" ht="15.75" thickBot="1">
      <c r="A8" s="103">
        <f aca="true" t="shared" si="0" ref="A8:A60">A7+1</f>
        <v>4</v>
      </c>
      <c r="B8" s="103" t="str">
        <f>'Рабочий лист'!B16</f>
        <v>Мидько Е.В.</v>
      </c>
      <c r="C8" s="103" t="str">
        <f>'Рабочий лист'!C16</f>
        <v>2 ОФПС</v>
      </c>
      <c r="D8" s="109">
        <v>550</v>
      </c>
      <c r="E8" s="105"/>
    </row>
    <row r="9" spans="1:5" s="99" customFormat="1" ht="15">
      <c r="A9" s="103">
        <f t="shared" si="0"/>
        <v>5</v>
      </c>
      <c r="B9" s="103" t="str">
        <f>'Рабочий лист'!B20</f>
        <v>Авдошкин Г.Г.</v>
      </c>
      <c r="C9" s="103" t="str">
        <f>'Рабочий лист'!C20</f>
        <v>17-ОПС</v>
      </c>
      <c r="D9" s="110">
        <v>650</v>
      </c>
      <c r="E9" s="105"/>
    </row>
    <row r="10" spans="1:5" s="99" customFormat="1" ht="15">
      <c r="A10" s="103">
        <f t="shared" si="0"/>
        <v>6</v>
      </c>
      <c r="B10" s="103" t="str">
        <f>'Рабочий лист'!B24</f>
        <v>Ермачков Д.А.</v>
      </c>
      <c r="C10" s="103" t="str">
        <f>'Рабочий лист'!C24</f>
        <v>ПК РЖД</v>
      </c>
      <c r="D10" s="108">
        <v>550</v>
      </c>
      <c r="E10" s="105"/>
    </row>
    <row r="11" spans="1:5" s="99" customFormat="1" ht="15">
      <c r="A11" s="103">
        <f t="shared" si="0"/>
        <v>7</v>
      </c>
      <c r="B11" s="103" t="str">
        <f>'Рабочий лист'!B28</f>
        <v>Аросланкин В.А.</v>
      </c>
      <c r="C11" s="103" t="str">
        <f>'Рабочий лист'!C28</f>
        <v>6 ОФПС</v>
      </c>
      <c r="D11" s="108">
        <v>550</v>
      </c>
      <c r="E11" s="105"/>
    </row>
    <row r="12" spans="1:5" s="99" customFormat="1" ht="15.75" thickBot="1">
      <c r="A12" s="103">
        <f t="shared" si="0"/>
        <v>8</v>
      </c>
      <c r="B12" s="103" t="str">
        <f>'Рабочий лист'!B32</f>
        <v>Хабаров А.М.</v>
      </c>
      <c r="C12" s="103" t="str">
        <f>'Рабочий лист'!C32</f>
        <v>7 ОФПС</v>
      </c>
      <c r="D12" s="111">
        <v>650</v>
      </c>
      <c r="E12" s="105"/>
    </row>
    <row r="13" spans="1:5" s="99" customFormat="1" ht="15">
      <c r="A13" s="103">
        <f t="shared" si="0"/>
        <v>9</v>
      </c>
      <c r="B13" s="103" t="str">
        <f>'Рабочий лист'!B36</f>
        <v>Николаев А.В. </v>
      </c>
      <c r="C13" s="103" t="str">
        <f>'Рабочий лист'!C36</f>
        <v>19 ОФПС</v>
      </c>
      <c r="D13" s="112">
        <v>600</v>
      </c>
      <c r="E13" s="105"/>
    </row>
    <row r="14" spans="1:5" s="99" customFormat="1" ht="15">
      <c r="A14" s="103">
        <f t="shared" si="0"/>
        <v>10</v>
      </c>
      <c r="B14" s="103" t="str">
        <f>'Рабочий лист'!B40</f>
        <v>Калашник В.В.</v>
      </c>
      <c r="C14" s="103" t="str">
        <f>'Рабочий лист'!C40</f>
        <v>20 ОФПС</v>
      </c>
      <c r="D14" s="108">
        <v>450</v>
      </c>
      <c r="E14" s="105"/>
    </row>
    <row r="15" spans="1:5" s="99" customFormat="1" ht="15">
      <c r="A15" s="103">
        <f>A14+1</f>
        <v>11</v>
      </c>
      <c r="B15" s="103" t="str">
        <f>'Рабочий лист'!B44</f>
        <v>Кормушкин А.Н.</v>
      </c>
      <c r="C15" s="106" t="str">
        <f>'Рабочий лист'!C44</f>
        <v>1 ОФПС</v>
      </c>
      <c r="D15" s="108">
        <v>650</v>
      </c>
      <c r="E15" s="105"/>
    </row>
    <row r="16" spans="1:5" s="99" customFormat="1" ht="15.75" thickBot="1">
      <c r="A16" s="103">
        <f t="shared" si="0"/>
        <v>12</v>
      </c>
      <c r="B16" s="103" t="str">
        <f>'Рабочий лист'!B48</f>
        <v>Клобуков В.Ю.</v>
      </c>
      <c r="C16" s="106" t="str">
        <f>'Рабочий лист'!C48</f>
        <v>30-ОПС</v>
      </c>
      <c r="D16" s="113">
        <v>650</v>
      </c>
      <c r="E16" s="105"/>
    </row>
    <row r="17" spans="1:5" s="99" customFormat="1" ht="15">
      <c r="A17" s="103">
        <f t="shared" si="0"/>
        <v>13</v>
      </c>
      <c r="B17" s="103" t="str">
        <f>'Рабочий лист'!B52</f>
        <v>Панафидин В.В.</v>
      </c>
      <c r="C17" s="103" t="str">
        <f>'Рабочий лист'!C52</f>
        <v>СПЧ</v>
      </c>
      <c r="D17" s="110">
        <v>500</v>
      </c>
      <c r="E17" s="105"/>
    </row>
    <row r="18" spans="1:5" s="99" customFormat="1" ht="15">
      <c r="A18" s="103">
        <f t="shared" si="0"/>
        <v>14</v>
      </c>
      <c r="B18" s="103" t="str">
        <f>'Рабочий лист'!B56</f>
        <v>Горовой А.А.</v>
      </c>
      <c r="C18" s="103" t="str">
        <f>'Рабочий лист'!C56</f>
        <v>15-ОПС</v>
      </c>
      <c r="D18" s="108">
        <v>650</v>
      </c>
      <c r="E18" s="105"/>
    </row>
    <row r="19" spans="1:5" s="99" customFormat="1" ht="15">
      <c r="A19" s="103">
        <f t="shared" si="0"/>
        <v>15</v>
      </c>
      <c r="B19" s="103" t="str">
        <f>'Рабочий лист'!B5</f>
        <v>Стефанчишин А.Е. </v>
      </c>
      <c r="C19" s="103" t="str">
        <f>'Рабочий лист'!C5</f>
        <v>5 ОФПС</v>
      </c>
      <c r="D19" s="108">
        <v>650</v>
      </c>
      <c r="E19" s="105"/>
    </row>
    <row r="20" spans="1:5" s="99" customFormat="1" ht="15.75" thickBot="1">
      <c r="A20" s="103">
        <f t="shared" si="0"/>
        <v>16</v>
      </c>
      <c r="B20" s="103" t="str">
        <f>'Рабочий лист'!B9</f>
        <v>Яковлев В.С.</v>
      </c>
      <c r="C20" s="103" t="str">
        <f>'Рабочий лист'!C9</f>
        <v>27 ОФПС</v>
      </c>
      <c r="D20" s="111">
        <v>500</v>
      </c>
      <c r="E20" s="105"/>
    </row>
    <row r="21" spans="1:5" s="99" customFormat="1" ht="15">
      <c r="A21" s="103">
        <f t="shared" si="0"/>
        <v>17</v>
      </c>
      <c r="B21" s="103" t="str">
        <f>'Рабочий лист'!B13</f>
        <v>Святенко А.Л.</v>
      </c>
      <c r="C21" s="103" t="str">
        <f>'Рабочий лист'!C13</f>
        <v>28-ОПС</v>
      </c>
      <c r="D21" s="112">
        <v>650</v>
      </c>
      <c r="E21" s="105"/>
    </row>
    <row r="22" spans="1:5" s="99" customFormat="1" ht="15">
      <c r="A22" s="103">
        <f t="shared" si="0"/>
        <v>18</v>
      </c>
      <c r="B22" s="103" t="str">
        <f>'Рабочий лист'!B17</f>
        <v>Кузьмин А.Н.</v>
      </c>
      <c r="C22" s="103" t="str">
        <f>'Рабочий лист'!C17</f>
        <v>2 ОФПС</v>
      </c>
      <c r="D22" s="108">
        <v>550</v>
      </c>
      <c r="E22" s="105"/>
    </row>
    <row r="23" spans="1:5" s="99" customFormat="1" ht="15">
      <c r="A23" s="103">
        <f t="shared" si="0"/>
        <v>19</v>
      </c>
      <c r="B23" s="103" t="str">
        <f>'Рабочий лист'!B21</f>
        <v>Алехин С.Е.</v>
      </c>
      <c r="C23" s="103" t="str">
        <f>'Рабочий лист'!C21</f>
        <v>17-ОПС</v>
      </c>
      <c r="D23" s="108">
        <v>650</v>
      </c>
      <c r="E23" s="105"/>
    </row>
    <row r="24" spans="1:5" s="99" customFormat="1" ht="15.75" thickBot="1">
      <c r="A24" s="103">
        <f t="shared" si="0"/>
        <v>20</v>
      </c>
      <c r="B24" s="103" t="str">
        <f>'Рабочий лист'!B25</f>
        <v>Коноваленко В.С.</v>
      </c>
      <c r="C24" s="103" t="str">
        <f>'Рабочий лист'!C25</f>
        <v>ПК РЖД</v>
      </c>
      <c r="D24" s="113">
        <v>300</v>
      </c>
      <c r="E24" s="105"/>
    </row>
    <row r="25" spans="1:5" s="99" customFormat="1" ht="15">
      <c r="A25" s="103">
        <f t="shared" si="0"/>
        <v>21</v>
      </c>
      <c r="B25" s="103" t="str">
        <f>'Рабочий лист'!B29</f>
        <v>Хромов К.О.</v>
      </c>
      <c r="C25" s="103" t="str">
        <f>'Рабочий лист'!C29</f>
        <v>6 ОФПС</v>
      </c>
      <c r="D25" s="110">
        <v>550</v>
      </c>
      <c r="E25" s="105"/>
    </row>
    <row r="26" spans="1:5" s="99" customFormat="1" ht="15">
      <c r="A26" s="103">
        <f t="shared" si="0"/>
        <v>22</v>
      </c>
      <c r="B26" s="103" t="str">
        <f>'Рабочий лист'!B33</f>
        <v>Анисимов К.Г.</v>
      </c>
      <c r="C26" s="103" t="str">
        <f>'Рабочий лист'!C33</f>
        <v>7 ОФПС</v>
      </c>
      <c r="D26" s="108">
        <v>650</v>
      </c>
      <c r="E26" s="105"/>
    </row>
    <row r="27" spans="1:5" s="99" customFormat="1" ht="15">
      <c r="A27" s="103">
        <f t="shared" si="0"/>
        <v>23</v>
      </c>
      <c r="B27" s="103" t="str">
        <f>'Рабочий лист'!B37</f>
        <v>Помазан Н.В.</v>
      </c>
      <c r="C27" s="103" t="str">
        <f>'Рабочий лист'!C37</f>
        <v>19 ОФПС</v>
      </c>
      <c r="D27" s="108">
        <v>650</v>
      </c>
      <c r="E27" s="105"/>
    </row>
    <row r="28" spans="1:5" s="99" customFormat="1" ht="15.75" thickBot="1">
      <c r="A28" s="103">
        <f>A27+1</f>
        <v>24</v>
      </c>
      <c r="B28" s="103" t="str">
        <f>'Рабочий лист'!B41</f>
        <v>Тарабарин А.В.</v>
      </c>
      <c r="C28" s="103" t="str">
        <f>'Рабочий лист'!C41</f>
        <v>20 ОФПС</v>
      </c>
      <c r="D28" s="111">
        <v>400</v>
      </c>
      <c r="E28" s="105"/>
    </row>
    <row r="29" spans="1:5" s="99" customFormat="1" ht="15">
      <c r="A29" s="103">
        <f t="shared" si="0"/>
        <v>25</v>
      </c>
      <c r="B29" s="103" t="str">
        <f>'Рабочий лист'!B45</f>
        <v>Молчанов А.А.</v>
      </c>
      <c r="C29" s="103" t="str">
        <f>'Рабочий лист'!C45</f>
        <v>1 ОФПС</v>
      </c>
      <c r="D29" s="112">
        <v>650</v>
      </c>
      <c r="E29" s="105"/>
    </row>
    <row r="30" spans="1:5" s="99" customFormat="1" ht="15">
      <c r="A30" s="103">
        <f t="shared" si="0"/>
        <v>26</v>
      </c>
      <c r="B30" s="103" t="str">
        <f>'Рабочий лист'!B49</f>
        <v>Петухов Н.Н.</v>
      </c>
      <c r="C30" s="103" t="str">
        <f>'Рабочий лист'!C49</f>
        <v>30-ОПС</v>
      </c>
      <c r="D30" s="108">
        <v>650</v>
      </c>
      <c r="E30" s="105"/>
    </row>
    <row r="31" spans="1:5" s="99" customFormat="1" ht="15">
      <c r="A31" s="103">
        <f t="shared" si="0"/>
        <v>27</v>
      </c>
      <c r="B31" s="103" t="str">
        <f>'Рабочий лист'!B53</f>
        <v>Козлик М.М.</v>
      </c>
      <c r="C31" s="103" t="str">
        <f>'Рабочий лист'!C53</f>
        <v>СПЧ</v>
      </c>
      <c r="D31" s="108">
        <v>650</v>
      </c>
      <c r="E31" s="105"/>
    </row>
    <row r="32" spans="1:5" s="99" customFormat="1" ht="15.75" thickBot="1">
      <c r="A32" s="103">
        <f>A31+1</f>
        <v>28</v>
      </c>
      <c r="B32" s="103" t="str">
        <f>'Рабочий лист'!B57</f>
        <v>Каин М.В.</v>
      </c>
      <c r="C32" s="103" t="str">
        <f>'Рабочий лист'!C57</f>
        <v>15-ОПС</v>
      </c>
      <c r="D32" s="113">
        <v>550</v>
      </c>
      <c r="E32" s="105"/>
    </row>
    <row r="33" spans="1:5" s="99" customFormat="1" ht="15">
      <c r="A33" s="103">
        <f t="shared" si="0"/>
        <v>29</v>
      </c>
      <c r="B33" s="103" t="str">
        <f>'Рабочий лист'!B6</f>
        <v>Распопов А.В.</v>
      </c>
      <c r="C33" s="103" t="str">
        <f>'Рабочий лист'!C6</f>
        <v>5 ОФПС</v>
      </c>
      <c r="D33" s="110">
        <v>600</v>
      </c>
      <c r="E33" s="105"/>
    </row>
    <row r="34" spans="1:5" s="99" customFormat="1" ht="15">
      <c r="A34" s="103">
        <f t="shared" si="0"/>
        <v>30</v>
      </c>
      <c r="B34" s="103" t="str">
        <f>'Рабочий лист'!B10</f>
        <v>Шевелев П.А.</v>
      </c>
      <c r="C34" s="103" t="str">
        <f>'Рабочий лист'!C10</f>
        <v>27 ОФПС</v>
      </c>
      <c r="D34" s="108">
        <v>400</v>
      </c>
      <c r="E34" s="105"/>
    </row>
    <row r="35" spans="1:5" s="99" customFormat="1" ht="15">
      <c r="A35" s="103">
        <f t="shared" si="0"/>
        <v>31</v>
      </c>
      <c r="B35" s="103" t="str">
        <f>'Рабочий лист'!B14</f>
        <v>Писарчук К.М.</v>
      </c>
      <c r="C35" s="103" t="str">
        <f>'Рабочий лист'!C14</f>
        <v>28-ОПС</v>
      </c>
      <c r="D35" s="108">
        <v>550</v>
      </c>
      <c r="E35" s="105"/>
    </row>
    <row r="36" spans="1:5" s="99" customFormat="1" ht="15.75" thickBot="1">
      <c r="A36" s="103">
        <f t="shared" si="0"/>
        <v>32</v>
      </c>
      <c r="B36" s="103" t="str">
        <f>'Рабочий лист'!B18</f>
        <v>Ревковский К.В.</v>
      </c>
      <c r="C36" s="103" t="str">
        <f>'Рабочий лист'!C18</f>
        <v>2 ОФПС</v>
      </c>
      <c r="D36" s="111">
        <v>650</v>
      </c>
      <c r="E36" s="105"/>
    </row>
    <row r="37" spans="1:5" s="99" customFormat="1" ht="15">
      <c r="A37" s="103">
        <f t="shared" si="0"/>
        <v>33</v>
      </c>
      <c r="B37" s="103" t="str">
        <f>'Рабочий лист'!B22</f>
        <v>Клемин  В.В.</v>
      </c>
      <c r="C37" s="103" t="str">
        <f>'Рабочий лист'!C22</f>
        <v>17-ОПС</v>
      </c>
      <c r="D37" s="112">
        <v>650</v>
      </c>
      <c r="E37" s="105"/>
    </row>
    <row r="38" spans="1:5" s="99" customFormat="1" ht="15">
      <c r="A38" s="103">
        <f t="shared" si="0"/>
        <v>34</v>
      </c>
      <c r="B38" s="103" t="str">
        <f>'Рабочий лист'!B26</f>
        <v>Ждакеев А.Н.</v>
      </c>
      <c r="C38" s="103" t="str">
        <f>'Рабочий лист'!C26</f>
        <v>ПК РЖД</v>
      </c>
      <c r="D38" s="108">
        <v>650</v>
      </c>
      <c r="E38" s="105"/>
    </row>
    <row r="39" spans="1:5" s="99" customFormat="1" ht="15">
      <c r="A39" s="103">
        <f t="shared" si="0"/>
        <v>35</v>
      </c>
      <c r="B39" s="103" t="str">
        <f>'Рабочий лист'!B30</f>
        <v>Гиреев В.С.</v>
      </c>
      <c r="C39" s="103" t="str">
        <f>'Рабочий лист'!C30</f>
        <v>6 ОФПС</v>
      </c>
      <c r="D39" s="108">
        <v>650</v>
      </c>
      <c r="E39" s="105"/>
    </row>
    <row r="40" spans="1:5" s="99" customFormat="1" ht="15.75" thickBot="1">
      <c r="A40" s="103">
        <f t="shared" si="0"/>
        <v>36</v>
      </c>
      <c r="B40" s="103" t="str">
        <f>'Рабочий лист'!B34</f>
        <v>Милокост П.В.</v>
      </c>
      <c r="C40" s="103" t="str">
        <f>'Рабочий лист'!C34</f>
        <v>7 ОФПС</v>
      </c>
      <c r="D40" s="113">
        <v>650</v>
      </c>
      <c r="E40" s="105"/>
    </row>
    <row r="41" spans="1:5" s="99" customFormat="1" ht="15">
      <c r="A41" s="103">
        <f>A40+1</f>
        <v>37</v>
      </c>
      <c r="B41" s="103" t="str">
        <f>'Рабочий лист'!B38</f>
        <v>Однороб М.А.</v>
      </c>
      <c r="C41" s="103" t="str">
        <f>'Рабочий лист'!C38</f>
        <v>19 ОФПС</v>
      </c>
      <c r="D41" s="110">
        <v>550</v>
      </c>
      <c r="E41" s="105"/>
    </row>
    <row r="42" spans="1:5" s="99" customFormat="1" ht="15">
      <c r="A42" s="103">
        <f t="shared" si="0"/>
        <v>38</v>
      </c>
      <c r="B42" s="103" t="str">
        <f>'Рабочий лист'!B42</f>
        <v>Марченко Р.Ю.</v>
      </c>
      <c r="C42" s="103" t="str">
        <f>'Рабочий лист'!C42</f>
        <v>20 ОФПС</v>
      </c>
      <c r="D42" s="108">
        <v>550</v>
      </c>
      <c r="E42" s="105"/>
    </row>
    <row r="43" spans="1:5" s="99" customFormat="1" ht="15">
      <c r="A43" s="103">
        <f t="shared" si="0"/>
        <v>39</v>
      </c>
      <c r="B43" s="103" t="str">
        <f>'Рабочий лист'!B46</f>
        <v>Хлопов П.А.</v>
      </c>
      <c r="C43" s="103" t="str">
        <f>'Рабочий лист'!C46</f>
        <v>1 ОФПС</v>
      </c>
      <c r="D43" s="108">
        <v>650</v>
      </c>
      <c r="E43" s="105"/>
    </row>
    <row r="44" spans="1:5" s="99" customFormat="1" ht="15.75" thickBot="1">
      <c r="A44" s="103">
        <f t="shared" si="0"/>
        <v>40</v>
      </c>
      <c r="B44" s="103" t="str">
        <f>'Рабочий лист'!B50</f>
        <v>Авдась В.П.</v>
      </c>
      <c r="C44" s="103" t="str">
        <f>'Рабочий лист'!C50</f>
        <v>30-ОПС</v>
      </c>
      <c r="D44" s="111">
        <v>500</v>
      </c>
      <c r="E44" s="105"/>
    </row>
    <row r="45" spans="1:5" s="99" customFormat="1" ht="15">
      <c r="A45" s="103">
        <f t="shared" si="0"/>
        <v>41</v>
      </c>
      <c r="B45" s="103" t="str">
        <f>'Рабочий лист'!B54</f>
        <v>Грушко П.Г.</v>
      </c>
      <c r="C45" s="103" t="str">
        <f>'Рабочий лист'!C54</f>
        <v>СПЧ</v>
      </c>
      <c r="D45" s="114">
        <v>500</v>
      </c>
      <c r="E45" s="105"/>
    </row>
    <row r="46" spans="1:5" s="99" customFormat="1" ht="15">
      <c r="A46" s="103">
        <f t="shared" si="0"/>
        <v>42</v>
      </c>
      <c r="B46" s="103" t="str">
        <f>'Рабочий лист'!B58</f>
        <v>Пульченко А.А.</v>
      </c>
      <c r="C46" s="103" t="str">
        <f>'Рабочий лист'!C58</f>
        <v>15-ОПС</v>
      </c>
      <c r="D46" s="115">
        <v>650</v>
      </c>
      <c r="E46" s="105"/>
    </row>
    <row r="47" spans="1:5" s="99" customFormat="1" ht="15">
      <c r="A47" s="103">
        <f t="shared" si="0"/>
        <v>43</v>
      </c>
      <c r="B47" s="103" t="str">
        <f>'Рабочий лист'!B7</f>
        <v>Терлецкий А.А.</v>
      </c>
      <c r="C47" s="103" t="str">
        <f>'Рабочий лист'!C7</f>
        <v>5 ОФПС</v>
      </c>
      <c r="D47" s="115">
        <v>450</v>
      </c>
      <c r="E47" s="105"/>
    </row>
    <row r="48" spans="1:5" s="99" customFormat="1" ht="15.75" thickBot="1">
      <c r="A48" s="103">
        <f t="shared" si="0"/>
        <v>44</v>
      </c>
      <c r="B48" s="103" t="str">
        <f>'Рабочий лист'!B11</f>
        <v>Киселев А.И.</v>
      </c>
      <c r="C48" s="103" t="str">
        <f>'Рабочий лист'!C11</f>
        <v>27 ОФПС</v>
      </c>
      <c r="D48" s="109">
        <v>400</v>
      </c>
      <c r="E48" s="105"/>
    </row>
    <row r="49" spans="1:5" s="99" customFormat="1" ht="15">
      <c r="A49" s="103">
        <f t="shared" si="0"/>
        <v>45</v>
      </c>
      <c r="B49" s="103" t="str">
        <f>'Рабочий лист'!B15</f>
        <v>Немушев В.А.</v>
      </c>
      <c r="C49" s="103" t="str">
        <f>'Рабочий лист'!C15</f>
        <v>28-ОПС</v>
      </c>
      <c r="D49" s="114">
        <v>450</v>
      </c>
      <c r="E49" s="105"/>
    </row>
    <row r="50" spans="1:5" s="99" customFormat="1" ht="15">
      <c r="A50" s="103">
        <f t="shared" si="0"/>
        <v>46</v>
      </c>
      <c r="B50" s="103" t="str">
        <f>'Рабочий лист'!B19</f>
        <v>Пасько Е.Д.</v>
      </c>
      <c r="C50" s="103" t="str">
        <f>'Рабочий лист'!C19</f>
        <v>2 ОФПС</v>
      </c>
      <c r="D50" s="115">
        <v>650</v>
      </c>
      <c r="E50" s="105"/>
    </row>
    <row r="51" spans="1:5" s="99" customFormat="1" ht="15">
      <c r="A51" s="103">
        <f t="shared" si="0"/>
        <v>47</v>
      </c>
      <c r="B51" s="103" t="str">
        <f>'Рабочий лист'!B23</f>
        <v>Акимов В.В.</v>
      </c>
      <c r="C51" s="103" t="str">
        <f>'Рабочий лист'!C23</f>
        <v>17-ОПС</v>
      </c>
      <c r="D51" s="115">
        <v>600</v>
      </c>
      <c r="E51" s="105"/>
    </row>
    <row r="52" spans="1:5" s="99" customFormat="1" ht="15.75" thickBot="1">
      <c r="A52" s="103">
        <f t="shared" si="0"/>
        <v>48</v>
      </c>
      <c r="B52" s="103" t="str">
        <f>'Рабочий лист'!B27</f>
        <v>Лыков И.В.</v>
      </c>
      <c r="C52" s="103" t="str">
        <f>'Рабочий лист'!C27</f>
        <v>ПК РЖД</v>
      </c>
      <c r="D52" s="109">
        <v>400</v>
      </c>
      <c r="E52" s="105"/>
    </row>
    <row r="53" spans="1:5" s="99" customFormat="1" ht="15">
      <c r="A53" s="103">
        <f t="shared" si="0"/>
        <v>49</v>
      </c>
      <c r="B53" s="103" t="str">
        <f>'Рабочий лист'!B31</f>
        <v>Хреков П.О.</v>
      </c>
      <c r="C53" s="103" t="str">
        <f>'Рабочий лист'!C31</f>
        <v>6 ОФПС</v>
      </c>
      <c r="D53" s="114">
        <v>400</v>
      </c>
      <c r="E53" s="105"/>
    </row>
    <row r="54" spans="1:5" s="99" customFormat="1" ht="15">
      <c r="A54" s="103">
        <f>A53+1</f>
        <v>50</v>
      </c>
      <c r="B54" s="103" t="str">
        <f>'Рабочий лист'!B35</f>
        <v>Черкасов В.А.</v>
      </c>
      <c r="C54" s="103" t="str">
        <f>'Рабочий лист'!C35</f>
        <v>7 ОФПС</v>
      </c>
      <c r="D54" s="115">
        <v>650</v>
      </c>
      <c r="E54" s="105"/>
    </row>
    <row r="55" spans="1:5" s="99" customFormat="1" ht="15">
      <c r="A55" s="103">
        <f t="shared" si="0"/>
        <v>51</v>
      </c>
      <c r="B55" s="103" t="str">
        <f>'Рабочий лист'!B39</f>
        <v>Чернышов А.В.</v>
      </c>
      <c r="C55" s="103" t="str">
        <f>'Рабочий лист'!C39</f>
        <v>19 ОФПС</v>
      </c>
      <c r="D55" s="115">
        <v>650</v>
      </c>
      <c r="E55" s="105"/>
    </row>
    <row r="56" spans="1:5" s="99" customFormat="1" ht="15.75" thickBot="1">
      <c r="A56" s="103">
        <f t="shared" si="0"/>
        <v>52</v>
      </c>
      <c r="B56" s="103" t="str">
        <f>'Рабочий лист'!B43</f>
        <v>Марченко А.Ф.</v>
      </c>
      <c r="C56" s="103" t="str">
        <f>'Рабочий лист'!C43</f>
        <v>20 ОФПС</v>
      </c>
      <c r="D56" s="109">
        <v>500</v>
      </c>
      <c r="E56" s="105"/>
    </row>
    <row r="57" spans="1:5" s="99" customFormat="1" ht="15.75" thickBot="1">
      <c r="A57" s="103">
        <f t="shared" si="0"/>
        <v>53</v>
      </c>
      <c r="B57" s="103" t="str">
        <f>'Рабочий лист'!B47</f>
        <v>Исаченко А.С. </v>
      </c>
      <c r="C57" s="103" t="str">
        <f>'Рабочий лист'!C47</f>
        <v>1 ОФПС</v>
      </c>
      <c r="D57" s="114">
        <v>450</v>
      </c>
      <c r="E57" s="105"/>
    </row>
    <row r="58" spans="1:5" s="99" customFormat="1" ht="15.75" thickBot="1">
      <c r="A58" s="103">
        <f t="shared" si="0"/>
        <v>54</v>
      </c>
      <c r="B58" s="103" t="str">
        <f>'Рабочий лист'!B51</f>
        <v>Шаров</v>
      </c>
      <c r="C58" s="103" t="str">
        <f>'Рабочий лист'!C51</f>
        <v>30-ОПС</v>
      </c>
      <c r="D58" s="114">
        <v>650</v>
      </c>
      <c r="E58" s="105"/>
    </row>
    <row r="59" spans="1:5" s="99" customFormat="1" ht="15">
      <c r="A59" s="103">
        <f t="shared" si="0"/>
        <v>55</v>
      </c>
      <c r="B59" s="103" t="str">
        <f>'Рабочий лист'!B55</f>
        <v>Черняк А.Ю.</v>
      </c>
      <c r="C59" s="103" t="str">
        <f>'Рабочий лист'!C55</f>
        <v>СПЧ</v>
      </c>
      <c r="D59" s="114">
        <v>250</v>
      </c>
      <c r="E59" s="105"/>
    </row>
    <row r="60" spans="1:5" s="99" customFormat="1" ht="15">
      <c r="A60" s="103">
        <f t="shared" si="0"/>
        <v>56</v>
      </c>
      <c r="B60" s="103" t="str">
        <f>'Рабочий лист'!B59</f>
        <v>Екатеринин С.Н.</v>
      </c>
      <c r="C60" s="103" t="str">
        <f>'Рабочий лист'!C59</f>
        <v>15-ОПС</v>
      </c>
      <c r="D60" s="104">
        <v>600</v>
      </c>
      <c r="E60" s="105"/>
    </row>
  </sheetData>
  <sheetProtection/>
  <autoFilter ref="B4:E46"/>
  <mergeCells count="3">
    <mergeCell ref="A1:E1"/>
    <mergeCell ref="A2:E2"/>
    <mergeCell ref="A3:E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60"/>
  <sheetViews>
    <sheetView zoomScaleSheetLayoutView="100" zoomScalePageLayoutView="0" workbookViewId="0" topLeftCell="A1">
      <selection activeCell="D61" sqref="D61"/>
    </sheetView>
  </sheetViews>
  <sheetFormatPr defaultColWidth="9.140625" defaultRowHeight="12.75"/>
  <cols>
    <col min="2" max="2" width="37.00390625" style="0" customWidth="1"/>
    <col min="3" max="3" width="21.8515625" style="0" customWidth="1"/>
    <col min="4" max="5" width="17.7109375" style="0" customWidth="1"/>
  </cols>
  <sheetData>
    <row r="1" spans="1:5" ht="24.75" customHeight="1">
      <c r="A1" s="118" t="s">
        <v>20</v>
      </c>
      <c r="B1" s="118"/>
      <c r="C1" s="118"/>
      <c r="D1" s="118"/>
      <c r="E1" s="118"/>
    </row>
    <row r="2" spans="1:5" ht="15" customHeight="1">
      <c r="A2" s="119" t="s">
        <v>27</v>
      </c>
      <c r="B2" s="119"/>
      <c r="C2" s="119"/>
      <c r="D2" s="119"/>
      <c r="E2" s="119"/>
    </row>
    <row r="3" spans="1:5" ht="27.75" customHeight="1">
      <c r="A3" s="120" t="s">
        <v>31</v>
      </c>
      <c r="B3" s="120"/>
      <c r="C3" s="120"/>
      <c r="D3" s="120"/>
      <c r="E3" s="120"/>
    </row>
    <row r="4" spans="1:5" ht="21.75" customHeight="1">
      <c r="A4" s="46" t="s">
        <v>7</v>
      </c>
      <c r="B4" s="74" t="s">
        <v>0</v>
      </c>
      <c r="C4" s="74" t="s">
        <v>10</v>
      </c>
      <c r="D4" s="74" t="s">
        <v>11</v>
      </c>
      <c r="E4" s="74" t="s">
        <v>24</v>
      </c>
    </row>
    <row r="5" spans="1:5" ht="15.75">
      <c r="A5" s="75">
        <v>1</v>
      </c>
      <c r="B5" s="75" t="str">
        <f>'Рабочий лист'!B4</f>
        <v>Острошенко П.Н.</v>
      </c>
      <c r="C5" s="75" t="str">
        <f>'Рабочий лист'!C4</f>
        <v>5 ОФПС</v>
      </c>
      <c r="D5" s="16">
        <v>350</v>
      </c>
      <c r="E5" s="77"/>
    </row>
    <row r="6" spans="1:5" ht="15.75">
      <c r="A6" s="75">
        <f>A5+1</f>
        <v>2</v>
      </c>
      <c r="B6" s="75" t="str">
        <f>'Рабочий лист'!B8</f>
        <v>Карначенков Д.А.</v>
      </c>
      <c r="C6" s="75" t="str">
        <f>'Рабочий лист'!C8</f>
        <v>27 ОФПС</v>
      </c>
      <c r="D6" s="16">
        <v>300</v>
      </c>
      <c r="E6" s="78"/>
    </row>
    <row r="7" spans="1:5" ht="15.75">
      <c r="A7" s="75">
        <f>A6+1</f>
        <v>3</v>
      </c>
      <c r="B7" s="75" t="str">
        <f>'Рабочий лист'!B12</f>
        <v>Бабенко Е.А.</v>
      </c>
      <c r="C7" s="75" t="str">
        <f>'Рабочий лист'!C12</f>
        <v>28-ОПС</v>
      </c>
      <c r="D7" s="16">
        <v>270</v>
      </c>
      <c r="E7" s="78"/>
    </row>
    <row r="8" spans="1:5" ht="15.75">
      <c r="A8" s="75">
        <f aca="true" t="shared" si="0" ref="A8:A60">A7+1</f>
        <v>4</v>
      </c>
      <c r="B8" s="75" t="str">
        <f>'Рабочий лист'!B16</f>
        <v>Мидько Е.В.</v>
      </c>
      <c r="C8" s="75" t="str">
        <f>'Рабочий лист'!C16</f>
        <v>2 ОФПС</v>
      </c>
      <c r="D8" s="16">
        <v>350</v>
      </c>
      <c r="E8" s="78"/>
    </row>
    <row r="9" spans="1:5" ht="15.75">
      <c r="A9" s="75">
        <f t="shared" si="0"/>
        <v>5</v>
      </c>
      <c r="B9" s="75" t="str">
        <f>'Рабочий лист'!B20</f>
        <v>Авдошкин Г.Г.</v>
      </c>
      <c r="C9" s="75" t="str">
        <f>'Рабочий лист'!C20</f>
        <v>17-ОПС</v>
      </c>
      <c r="D9" s="16">
        <v>350</v>
      </c>
      <c r="E9" s="78"/>
    </row>
    <row r="10" spans="1:5" ht="15.75">
      <c r="A10" s="75">
        <f t="shared" si="0"/>
        <v>6</v>
      </c>
      <c r="B10" s="75" t="str">
        <f>'Рабочий лист'!B24</f>
        <v>Ермачков Д.А.</v>
      </c>
      <c r="C10" s="75" t="str">
        <f>'Рабочий лист'!C24</f>
        <v>ПК РЖД</v>
      </c>
      <c r="D10" s="16">
        <v>320</v>
      </c>
      <c r="E10" s="78"/>
    </row>
    <row r="11" spans="1:5" ht="15.75">
      <c r="A11" s="75">
        <f t="shared" si="0"/>
        <v>7</v>
      </c>
      <c r="B11" s="75" t="str">
        <f>'Рабочий лист'!B28</f>
        <v>Аросланкин В.А.</v>
      </c>
      <c r="C11" s="75" t="str">
        <f>'Рабочий лист'!C28</f>
        <v>6 ОФПС</v>
      </c>
      <c r="D11" s="16">
        <v>320</v>
      </c>
      <c r="E11" s="78"/>
    </row>
    <row r="12" spans="1:5" ht="15.75">
      <c r="A12" s="75">
        <f t="shared" si="0"/>
        <v>8</v>
      </c>
      <c r="B12" s="75" t="str">
        <f>'Рабочий лист'!B32</f>
        <v>Хабаров А.М.</v>
      </c>
      <c r="C12" s="75" t="str">
        <f>'Рабочий лист'!C32</f>
        <v>7 ОФПС</v>
      </c>
      <c r="D12" s="16">
        <v>350</v>
      </c>
      <c r="E12" s="78"/>
    </row>
    <row r="13" spans="1:5" ht="15.75">
      <c r="A13" s="75">
        <f t="shared" si="0"/>
        <v>9</v>
      </c>
      <c r="B13" s="75" t="str">
        <f>'Рабочий лист'!B36</f>
        <v>Николаев А.В. </v>
      </c>
      <c r="C13" s="75" t="str">
        <f>'Рабочий лист'!C36</f>
        <v>19 ОФПС</v>
      </c>
      <c r="D13" s="16">
        <v>350</v>
      </c>
      <c r="E13" s="78"/>
    </row>
    <row r="14" spans="1:5" ht="15.75">
      <c r="A14" s="75">
        <f t="shared" si="0"/>
        <v>10</v>
      </c>
      <c r="B14" s="75" t="str">
        <f>'Рабочий лист'!B40</f>
        <v>Калашник В.В.</v>
      </c>
      <c r="C14" s="75" t="str">
        <f>'Рабочий лист'!C40</f>
        <v>20 ОФПС</v>
      </c>
      <c r="D14" s="16">
        <v>320</v>
      </c>
      <c r="E14" s="78"/>
    </row>
    <row r="15" spans="1:5" ht="15.75">
      <c r="A15" s="75">
        <f>A14+1</f>
        <v>11</v>
      </c>
      <c r="B15" s="75" t="str">
        <f>'Рабочий лист'!B44</f>
        <v>Кормушкин А.Н.</v>
      </c>
      <c r="C15" s="76" t="str">
        <f>'Рабочий лист'!C44</f>
        <v>1 ОФПС</v>
      </c>
      <c r="D15" s="16">
        <v>320</v>
      </c>
      <c r="E15" s="78"/>
    </row>
    <row r="16" spans="1:5" ht="15.75">
      <c r="A16" s="75">
        <f t="shared" si="0"/>
        <v>12</v>
      </c>
      <c r="B16" s="75" t="str">
        <f>'Рабочий лист'!B48</f>
        <v>Клобуков В.Ю.</v>
      </c>
      <c r="C16" s="76" t="str">
        <f>'Рабочий лист'!C48</f>
        <v>30-ОПС</v>
      </c>
      <c r="D16" s="16">
        <v>300</v>
      </c>
      <c r="E16" s="78"/>
    </row>
    <row r="17" spans="1:5" ht="15.75">
      <c r="A17" s="75">
        <f t="shared" si="0"/>
        <v>13</v>
      </c>
      <c r="B17" s="75" t="str">
        <f>'Рабочий лист'!B52</f>
        <v>Панафидин В.В.</v>
      </c>
      <c r="C17" s="75" t="str">
        <f>'Рабочий лист'!C52</f>
        <v>СПЧ</v>
      </c>
      <c r="D17" s="16">
        <v>350</v>
      </c>
      <c r="E17" s="78"/>
    </row>
    <row r="18" spans="1:5" ht="15.75">
      <c r="A18" s="75">
        <f t="shared" si="0"/>
        <v>14</v>
      </c>
      <c r="B18" s="75" t="str">
        <f>'Рабочий лист'!B56</f>
        <v>Горовой А.А.</v>
      </c>
      <c r="C18" s="75" t="str">
        <f>'Рабочий лист'!C56</f>
        <v>15-ОПС</v>
      </c>
      <c r="D18" s="16">
        <v>350</v>
      </c>
      <c r="E18" s="78"/>
    </row>
    <row r="19" spans="1:5" ht="15.75">
      <c r="A19" s="75">
        <f t="shared" si="0"/>
        <v>15</v>
      </c>
      <c r="B19" s="75" t="str">
        <f>'Рабочий лист'!B5</f>
        <v>Стефанчишин А.Е. </v>
      </c>
      <c r="C19" s="75" t="str">
        <f>'Рабочий лист'!C5</f>
        <v>5 ОФПС</v>
      </c>
      <c r="D19" s="16">
        <v>350</v>
      </c>
      <c r="E19" s="78"/>
    </row>
    <row r="20" spans="1:5" ht="15.75">
      <c r="A20" s="75">
        <f t="shared" si="0"/>
        <v>16</v>
      </c>
      <c r="B20" s="75" t="str">
        <f>'Рабочий лист'!B9</f>
        <v>Яковлев В.С.</v>
      </c>
      <c r="C20" s="75" t="str">
        <f>'Рабочий лист'!C9</f>
        <v>27 ОФПС</v>
      </c>
      <c r="D20" s="16">
        <v>320</v>
      </c>
      <c r="E20" s="78"/>
    </row>
    <row r="21" spans="1:5" ht="15.75">
      <c r="A21" s="75">
        <f t="shared" si="0"/>
        <v>17</v>
      </c>
      <c r="B21" s="75" t="str">
        <f>'Рабочий лист'!B13</f>
        <v>Святенко А.Л.</v>
      </c>
      <c r="C21" s="75" t="str">
        <f>'Рабочий лист'!C13</f>
        <v>28-ОПС</v>
      </c>
      <c r="D21" s="16">
        <v>300</v>
      </c>
      <c r="E21" s="78"/>
    </row>
    <row r="22" spans="1:5" ht="15.75">
      <c r="A22" s="75">
        <f t="shared" si="0"/>
        <v>18</v>
      </c>
      <c r="B22" s="75" t="str">
        <f>'Рабочий лист'!B17</f>
        <v>Кузьмин А.Н.</v>
      </c>
      <c r="C22" s="75" t="str">
        <f>'Рабочий лист'!C17</f>
        <v>2 ОФПС</v>
      </c>
      <c r="D22" s="16">
        <v>350</v>
      </c>
      <c r="E22" s="78"/>
    </row>
    <row r="23" spans="1:5" ht="15.75">
      <c r="A23" s="75">
        <f t="shared" si="0"/>
        <v>19</v>
      </c>
      <c r="B23" s="75" t="str">
        <f>'Рабочий лист'!B21</f>
        <v>Алехин С.Е.</v>
      </c>
      <c r="C23" s="75" t="str">
        <f>'Рабочий лист'!C21</f>
        <v>17-ОПС</v>
      </c>
      <c r="D23" s="16">
        <v>350</v>
      </c>
      <c r="E23" s="78"/>
    </row>
    <row r="24" spans="1:5" ht="15.75">
      <c r="A24" s="75">
        <f t="shared" si="0"/>
        <v>20</v>
      </c>
      <c r="B24" s="75" t="str">
        <f>'Рабочий лист'!B25</f>
        <v>Коноваленко В.С.</v>
      </c>
      <c r="C24" s="75" t="str">
        <f>'Рабочий лист'!C25</f>
        <v>ПК РЖД</v>
      </c>
      <c r="D24" s="16">
        <v>250</v>
      </c>
      <c r="E24" s="78"/>
    </row>
    <row r="25" spans="1:5" ht="15.75">
      <c r="A25" s="75">
        <f t="shared" si="0"/>
        <v>21</v>
      </c>
      <c r="B25" s="75" t="str">
        <f>'Рабочий лист'!B29</f>
        <v>Хромов К.О.</v>
      </c>
      <c r="C25" s="75" t="str">
        <f>'Рабочий лист'!C29</f>
        <v>6 ОФПС</v>
      </c>
      <c r="D25" s="16">
        <v>320</v>
      </c>
      <c r="E25" s="78"/>
    </row>
    <row r="26" spans="1:5" ht="15.75">
      <c r="A26" s="75">
        <f t="shared" si="0"/>
        <v>22</v>
      </c>
      <c r="B26" s="75" t="str">
        <f>'Рабочий лист'!B33</f>
        <v>Анисимов К.Г.</v>
      </c>
      <c r="C26" s="75" t="str">
        <f>'Рабочий лист'!C33</f>
        <v>7 ОФПС</v>
      </c>
      <c r="D26" s="16">
        <v>350</v>
      </c>
      <c r="E26" s="78"/>
    </row>
    <row r="27" spans="1:5" ht="15.75">
      <c r="A27" s="75">
        <f t="shared" si="0"/>
        <v>23</v>
      </c>
      <c r="B27" s="75" t="str">
        <f>'Рабочий лист'!B37</f>
        <v>Помазан Н.В.</v>
      </c>
      <c r="C27" s="75" t="str">
        <f>'Рабочий лист'!C37</f>
        <v>19 ОФПС</v>
      </c>
      <c r="D27" s="16">
        <v>350</v>
      </c>
      <c r="E27" s="78"/>
    </row>
    <row r="28" spans="1:5" ht="15.75">
      <c r="A28" s="75">
        <f>A27+1</f>
        <v>24</v>
      </c>
      <c r="B28" s="75" t="str">
        <f>'Рабочий лист'!B41</f>
        <v>Тарабарин А.В.</v>
      </c>
      <c r="C28" s="75" t="str">
        <f>'Рабочий лист'!C41</f>
        <v>20 ОФПС</v>
      </c>
      <c r="D28" s="16">
        <v>320</v>
      </c>
      <c r="E28" s="78"/>
    </row>
    <row r="29" spans="1:5" ht="15.75">
      <c r="A29" s="75">
        <f t="shared" si="0"/>
        <v>25</v>
      </c>
      <c r="B29" s="75" t="str">
        <f>'Рабочий лист'!B45</f>
        <v>Молчанов А.А.</v>
      </c>
      <c r="C29" s="75" t="str">
        <f>'Рабочий лист'!C45</f>
        <v>1 ОФПС</v>
      </c>
      <c r="D29" s="16">
        <v>350</v>
      </c>
      <c r="E29" s="78"/>
    </row>
    <row r="30" spans="1:5" ht="15.75">
      <c r="A30" s="75">
        <f t="shared" si="0"/>
        <v>26</v>
      </c>
      <c r="B30" s="75" t="str">
        <f>'Рабочий лист'!B49</f>
        <v>Петухов Н.Н.</v>
      </c>
      <c r="C30" s="75" t="str">
        <f>'Рабочий лист'!C49</f>
        <v>30-ОПС</v>
      </c>
      <c r="D30" s="16">
        <v>300</v>
      </c>
      <c r="E30" s="78"/>
    </row>
    <row r="31" spans="1:5" ht="15.75">
      <c r="A31" s="75">
        <f t="shared" si="0"/>
        <v>27</v>
      </c>
      <c r="B31" s="75" t="str">
        <f>'Рабочий лист'!B53</f>
        <v>Козлик М.М.</v>
      </c>
      <c r="C31" s="75" t="str">
        <f>'Рабочий лист'!C53</f>
        <v>СПЧ</v>
      </c>
      <c r="D31" s="16">
        <v>350</v>
      </c>
      <c r="E31" s="78"/>
    </row>
    <row r="32" spans="1:5" ht="15.75">
      <c r="A32" s="75">
        <f>A31+1</f>
        <v>28</v>
      </c>
      <c r="B32" s="75" t="str">
        <f>'Рабочий лист'!B57</f>
        <v>Каин М.В.</v>
      </c>
      <c r="C32" s="75" t="str">
        <f>'Рабочий лист'!C57</f>
        <v>15-ОПС</v>
      </c>
      <c r="D32" s="16">
        <v>320</v>
      </c>
      <c r="E32" s="78"/>
    </row>
    <row r="33" spans="1:5" ht="15.75">
      <c r="A33" s="75">
        <f t="shared" si="0"/>
        <v>29</v>
      </c>
      <c r="B33" s="75" t="str">
        <f>'Рабочий лист'!B6</f>
        <v>Распопов А.В.</v>
      </c>
      <c r="C33" s="75" t="str">
        <f>'Рабочий лист'!C6</f>
        <v>5 ОФПС</v>
      </c>
      <c r="D33" s="16">
        <v>320</v>
      </c>
      <c r="E33" s="78"/>
    </row>
    <row r="34" spans="1:5" ht="15.75">
      <c r="A34" s="75">
        <f t="shared" si="0"/>
        <v>30</v>
      </c>
      <c r="B34" s="75" t="str">
        <f>'Рабочий лист'!B10</f>
        <v>Шевелев П.А.</v>
      </c>
      <c r="C34" s="75" t="str">
        <f>'Рабочий лист'!C10</f>
        <v>27 ОФПС</v>
      </c>
      <c r="D34" s="16">
        <v>300</v>
      </c>
      <c r="E34" s="78"/>
    </row>
    <row r="35" spans="1:5" ht="15.75">
      <c r="A35" s="75">
        <f t="shared" si="0"/>
        <v>31</v>
      </c>
      <c r="B35" s="75" t="str">
        <f>'Рабочий лист'!B14</f>
        <v>Писарчук К.М.</v>
      </c>
      <c r="C35" s="75" t="str">
        <f>'Рабочий лист'!C14</f>
        <v>28-ОПС</v>
      </c>
      <c r="D35" s="16">
        <v>300</v>
      </c>
      <c r="E35" s="78"/>
    </row>
    <row r="36" spans="1:5" ht="15.75">
      <c r="A36" s="75">
        <f t="shared" si="0"/>
        <v>32</v>
      </c>
      <c r="B36" s="75" t="str">
        <f>'Рабочий лист'!B18</f>
        <v>Ревковский К.В.</v>
      </c>
      <c r="C36" s="75" t="str">
        <f>'Рабочий лист'!C18</f>
        <v>2 ОФПС</v>
      </c>
      <c r="D36" s="16">
        <v>350</v>
      </c>
      <c r="E36" s="78"/>
    </row>
    <row r="37" spans="1:5" ht="15.75">
      <c r="A37" s="75">
        <f t="shared" si="0"/>
        <v>33</v>
      </c>
      <c r="B37" s="75" t="str">
        <f>'Рабочий лист'!B22</f>
        <v>Клемин  В.В.</v>
      </c>
      <c r="C37" s="75" t="str">
        <f>'Рабочий лист'!C22</f>
        <v>17-ОПС</v>
      </c>
      <c r="D37" s="16">
        <v>320</v>
      </c>
      <c r="E37" s="78"/>
    </row>
    <row r="38" spans="1:5" ht="15.75">
      <c r="A38" s="75">
        <f t="shared" si="0"/>
        <v>34</v>
      </c>
      <c r="B38" s="75" t="str">
        <f>'Рабочий лист'!B26</f>
        <v>Ждакеев А.Н.</v>
      </c>
      <c r="C38" s="75" t="str">
        <f>'Рабочий лист'!C26</f>
        <v>ПК РЖД</v>
      </c>
      <c r="D38" s="16">
        <v>270</v>
      </c>
      <c r="E38" s="78"/>
    </row>
    <row r="39" spans="1:5" ht="15.75">
      <c r="A39" s="75">
        <f t="shared" si="0"/>
        <v>35</v>
      </c>
      <c r="B39" s="75" t="str">
        <f>'Рабочий лист'!B30</f>
        <v>Гиреев В.С.</v>
      </c>
      <c r="C39" s="75" t="str">
        <f>'Рабочий лист'!C30</f>
        <v>6 ОФПС</v>
      </c>
      <c r="D39" s="16">
        <v>320</v>
      </c>
      <c r="E39" s="78"/>
    </row>
    <row r="40" spans="1:5" ht="15.75">
      <c r="A40" s="75">
        <f t="shared" si="0"/>
        <v>36</v>
      </c>
      <c r="B40" s="75" t="str">
        <f>'Рабочий лист'!B34</f>
        <v>Милокост П.В.</v>
      </c>
      <c r="C40" s="75" t="str">
        <f>'Рабочий лист'!C34</f>
        <v>7 ОФПС</v>
      </c>
      <c r="D40" s="16">
        <v>350</v>
      </c>
      <c r="E40" s="78"/>
    </row>
    <row r="41" spans="1:5" ht="15.75">
      <c r="A41" s="75">
        <f>A40+1</f>
        <v>37</v>
      </c>
      <c r="B41" s="75" t="str">
        <f>'Рабочий лист'!B38</f>
        <v>Однороб М.А.</v>
      </c>
      <c r="C41" s="75" t="str">
        <f>'Рабочий лист'!C38</f>
        <v>19 ОФПС</v>
      </c>
      <c r="D41" s="16">
        <v>350</v>
      </c>
      <c r="E41" s="78"/>
    </row>
    <row r="42" spans="1:5" ht="15.75">
      <c r="A42" s="75">
        <f t="shared" si="0"/>
        <v>38</v>
      </c>
      <c r="B42" s="75" t="str">
        <f>'Рабочий лист'!B42</f>
        <v>Марченко Р.Ю.</v>
      </c>
      <c r="C42" s="75" t="str">
        <f>'Рабочий лист'!C42</f>
        <v>20 ОФПС</v>
      </c>
      <c r="D42" s="16">
        <v>320</v>
      </c>
      <c r="E42" s="78"/>
    </row>
    <row r="43" spans="1:5" ht="15.75">
      <c r="A43" s="75">
        <f t="shared" si="0"/>
        <v>39</v>
      </c>
      <c r="B43" s="75" t="str">
        <f>'Рабочий лист'!B46</f>
        <v>Хлопов П.А.</v>
      </c>
      <c r="C43" s="75" t="str">
        <f>'Рабочий лист'!C46</f>
        <v>1 ОФПС</v>
      </c>
      <c r="D43" s="16">
        <v>270</v>
      </c>
      <c r="E43" s="78"/>
    </row>
    <row r="44" spans="1:5" ht="15.75">
      <c r="A44" s="75">
        <f t="shared" si="0"/>
        <v>40</v>
      </c>
      <c r="B44" s="75" t="str">
        <f>'Рабочий лист'!B50</f>
        <v>Авдась В.П.</v>
      </c>
      <c r="C44" s="75" t="str">
        <f>'Рабочий лист'!C50</f>
        <v>30-ОПС</v>
      </c>
      <c r="D44" s="16">
        <v>270</v>
      </c>
      <c r="E44" s="78"/>
    </row>
    <row r="45" spans="1:5" ht="15.75">
      <c r="A45" s="75">
        <f t="shared" si="0"/>
        <v>41</v>
      </c>
      <c r="B45" s="75" t="str">
        <f>'Рабочий лист'!B54</f>
        <v>Грушко П.Г.</v>
      </c>
      <c r="C45" s="75" t="str">
        <f>'Рабочий лист'!C54</f>
        <v>СПЧ</v>
      </c>
      <c r="D45" s="16">
        <v>350</v>
      </c>
      <c r="E45" s="79"/>
    </row>
    <row r="46" spans="1:5" ht="15.75">
      <c r="A46" s="75">
        <f t="shared" si="0"/>
        <v>42</v>
      </c>
      <c r="B46" s="75" t="str">
        <f>'Рабочий лист'!B58</f>
        <v>Пульченко А.А.</v>
      </c>
      <c r="C46" s="75" t="str">
        <f>'Рабочий лист'!C58</f>
        <v>15-ОПС</v>
      </c>
      <c r="D46" s="16">
        <v>300</v>
      </c>
      <c r="E46" s="79"/>
    </row>
    <row r="47" spans="1:5" ht="15.75">
      <c r="A47" s="75">
        <f t="shared" si="0"/>
        <v>43</v>
      </c>
      <c r="B47" s="75" t="str">
        <f>'Рабочий лист'!B7</f>
        <v>Терлецкий А.А.</v>
      </c>
      <c r="C47" s="75" t="str">
        <f>'Рабочий лист'!C7</f>
        <v>5 ОФПС</v>
      </c>
      <c r="D47" s="16">
        <v>350</v>
      </c>
      <c r="E47" s="79"/>
    </row>
    <row r="48" spans="1:5" ht="15.75">
      <c r="A48" s="75">
        <f t="shared" si="0"/>
        <v>44</v>
      </c>
      <c r="B48" s="76" t="str">
        <f>'Рабочий лист'!B11</f>
        <v>Киселев А.И.</v>
      </c>
      <c r="C48" s="76" t="str">
        <f>'Рабочий лист'!C11</f>
        <v>27 ОФПС</v>
      </c>
      <c r="D48" s="16">
        <v>320</v>
      </c>
      <c r="E48" s="79"/>
    </row>
    <row r="49" spans="1:5" ht="15.75">
      <c r="A49" s="75">
        <f t="shared" si="0"/>
        <v>45</v>
      </c>
      <c r="B49" s="76" t="str">
        <f>'Рабочий лист'!B15</f>
        <v>Немушев В.А.</v>
      </c>
      <c r="C49" s="76" t="str">
        <f>'Рабочий лист'!C15</f>
        <v>28-ОПС</v>
      </c>
      <c r="D49" s="16">
        <v>300</v>
      </c>
      <c r="E49" s="79"/>
    </row>
    <row r="50" spans="1:5" ht="15.75">
      <c r="A50" s="75">
        <f t="shared" si="0"/>
        <v>46</v>
      </c>
      <c r="B50" s="76" t="str">
        <f>'Рабочий лист'!B19</f>
        <v>Пасько Е.Д.</v>
      </c>
      <c r="C50" s="76" t="str">
        <f>'Рабочий лист'!C19</f>
        <v>2 ОФПС</v>
      </c>
      <c r="D50" s="16">
        <v>320</v>
      </c>
      <c r="E50" s="79"/>
    </row>
    <row r="51" spans="1:5" ht="15.75">
      <c r="A51" s="75">
        <f t="shared" si="0"/>
        <v>47</v>
      </c>
      <c r="B51" s="76" t="str">
        <f>'Рабочий лист'!B23</f>
        <v>Акимов В.В.</v>
      </c>
      <c r="C51" s="76" t="str">
        <f>'Рабочий лист'!C23</f>
        <v>17-ОПС</v>
      </c>
      <c r="D51" s="16">
        <v>350</v>
      </c>
      <c r="E51" s="79"/>
    </row>
    <row r="52" spans="1:5" ht="15.75">
      <c r="A52" s="75">
        <f t="shared" si="0"/>
        <v>48</v>
      </c>
      <c r="B52" s="76" t="str">
        <f>'Рабочий лист'!B27</f>
        <v>Лыков И.В.</v>
      </c>
      <c r="C52" s="76" t="str">
        <f>'Рабочий лист'!C27</f>
        <v>ПК РЖД</v>
      </c>
      <c r="D52" s="16">
        <v>270</v>
      </c>
      <c r="E52" s="79"/>
    </row>
    <row r="53" spans="1:5" ht="15.75">
      <c r="A53" s="75">
        <f t="shared" si="0"/>
        <v>49</v>
      </c>
      <c r="B53" s="76" t="str">
        <f>'Рабочий лист'!B31</f>
        <v>Хреков П.О.</v>
      </c>
      <c r="C53" s="76" t="str">
        <f>'Рабочий лист'!C31</f>
        <v>6 ОФПС</v>
      </c>
      <c r="D53" s="79">
        <v>320</v>
      </c>
      <c r="E53" s="79"/>
    </row>
    <row r="54" spans="1:5" ht="15.75">
      <c r="A54" s="75">
        <f>A53+1</f>
        <v>50</v>
      </c>
      <c r="B54" s="76" t="str">
        <f>'Рабочий лист'!B35</f>
        <v>Черкасов В.А.</v>
      </c>
      <c r="C54" s="76" t="str">
        <f>'Рабочий лист'!C35</f>
        <v>7 ОФПС</v>
      </c>
      <c r="D54" s="79">
        <v>350</v>
      </c>
      <c r="E54" s="79"/>
    </row>
    <row r="55" spans="1:5" ht="15.75">
      <c r="A55" s="75">
        <f t="shared" si="0"/>
        <v>51</v>
      </c>
      <c r="B55" s="76" t="str">
        <f>'Рабочий лист'!B39</f>
        <v>Чернышов А.В.</v>
      </c>
      <c r="C55" s="76" t="str">
        <f>'Рабочий лист'!C39</f>
        <v>19 ОФПС</v>
      </c>
      <c r="D55" s="79">
        <v>350</v>
      </c>
      <c r="E55" s="79"/>
    </row>
    <row r="56" spans="1:5" ht="15.75">
      <c r="A56" s="75">
        <f t="shared" si="0"/>
        <v>52</v>
      </c>
      <c r="B56" s="76" t="str">
        <f>'Рабочий лист'!B43</f>
        <v>Марченко А.Ф.</v>
      </c>
      <c r="C56" s="76" t="str">
        <f>'Рабочий лист'!C43</f>
        <v>20 ОФПС</v>
      </c>
      <c r="D56" s="79">
        <v>350</v>
      </c>
      <c r="E56" s="79"/>
    </row>
    <row r="57" spans="1:5" ht="15.75">
      <c r="A57" s="75">
        <f t="shared" si="0"/>
        <v>53</v>
      </c>
      <c r="B57" s="76" t="str">
        <f>'Рабочий лист'!B47</f>
        <v>Исаченко А.С. </v>
      </c>
      <c r="C57" s="76" t="str">
        <f>'Рабочий лист'!C47</f>
        <v>1 ОФПС</v>
      </c>
      <c r="D57" s="79">
        <v>200</v>
      </c>
      <c r="E57" s="79"/>
    </row>
    <row r="58" spans="1:5" ht="15.75">
      <c r="A58" s="75">
        <f t="shared" si="0"/>
        <v>54</v>
      </c>
      <c r="B58" s="76" t="str">
        <f>'Рабочий лист'!B51</f>
        <v>Шаров</v>
      </c>
      <c r="C58" s="76" t="str">
        <f>'Рабочий лист'!C51</f>
        <v>30-ОПС</v>
      </c>
      <c r="D58" s="79">
        <v>270</v>
      </c>
      <c r="E58" s="79"/>
    </row>
    <row r="59" spans="1:5" ht="15.75">
      <c r="A59" s="75">
        <f t="shared" si="0"/>
        <v>55</v>
      </c>
      <c r="B59" s="76" t="str">
        <f>'Рабочий лист'!B55</f>
        <v>Черняк А.Ю.</v>
      </c>
      <c r="C59" s="76" t="str">
        <f>'Рабочий лист'!C55</f>
        <v>СПЧ</v>
      </c>
      <c r="D59" s="79">
        <v>350</v>
      </c>
      <c r="E59" s="79"/>
    </row>
    <row r="60" spans="1:5" ht="15.75">
      <c r="A60" s="75">
        <f t="shared" si="0"/>
        <v>56</v>
      </c>
      <c r="B60" s="76" t="str">
        <f>'Рабочий лист'!B59</f>
        <v>Екатеринин С.Н.</v>
      </c>
      <c r="C60" s="76" t="str">
        <f>'Рабочий лист'!C59</f>
        <v>15-ОПС</v>
      </c>
      <c r="D60" s="79">
        <v>300</v>
      </c>
      <c r="E60" s="79"/>
    </row>
  </sheetData>
  <sheetProtection/>
  <autoFilter ref="A4:E4"/>
  <mergeCells count="3">
    <mergeCell ref="A1:E1"/>
    <mergeCell ref="A2:E2"/>
    <mergeCell ref="A3:E3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60"/>
  <sheetViews>
    <sheetView zoomScaleSheetLayoutView="100" zoomScalePageLayoutView="0" workbookViewId="0" topLeftCell="A28">
      <selection activeCell="D47" sqref="D47"/>
    </sheetView>
  </sheetViews>
  <sheetFormatPr defaultColWidth="9.140625" defaultRowHeight="12.75"/>
  <cols>
    <col min="1" max="1" width="9.28125" style="0" bestFit="1" customWidth="1"/>
    <col min="2" max="2" width="37.00390625" style="0" customWidth="1"/>
    <col min="3" max="3" width="20.8515625" style="0" customWidth="1"/>
    <col min="4" max="4" width="14.140625" style="0" customWidth="1"/>
    <col min="5" max="5" width="24.421875" style="0" customWidth="1"/>
  </cols>
  <sheetData>
    <row r="1" spans="1:5" ht="22.5" customHeight="1">
      <c r="A1" s="118" t="s">
        <v>20</v>
      </c>
      <c r="B1" s="118"/>
      <c r="C1" s="118"/>
      <c r="D1" s="118"/>
      <c r="E1" s="118"/>
    </row>
    <row r="2" spans="1:5" ht="18.75">
      <c r="A2" s="119" t="s">
        <v>27</v>
      </c>
      <c r="B2" s="119"/>
      <c r="C2" s="119"/>
      <c r="D2" s="119"/>
      <c r="E2" s="119"/>
    </row>
    <row r="3" spans="1:5" ht="25.5" customHeight="1">
      <c r="A3" s="120" t="s">
        <v>98</v>
      </c>
      <c r="B3" s="120"/>
      <c r="C3" s="120"/>
      <c r="D3" s="120"/>
      <c r="E3" s="120"/>
    </row>
    <row r="4" spans="1:5" ht="31.5">
      <c r="A4" s="80" t="s">
        <v>7</v>
      </c>
      <c r="B4" s="81" t="s">
        <v>0</v>
      </c>
      <c r="C4" s="81" t="s">
        <v>10</v>
      </c>
      <c r="D4" s="74" t="s">
        <v>11</v>
      </c>
      <c r="E4" s="74" t="s">
        <v>24</v>
      </c>
    </row>
    <row r="5" spans="1:5" ht="15.75">
      <c r="A5" s="75">
        <v>1</v>
      </c>
      <c r="B5" s="75" t="str">
        <f>'Рабочий лист'!B4</f>
        <v>Острошенко П.Н.</v>
      </c>
      <c r="C5" s="75" t="str">
        <f>'Рабочий лист'!C4</f>
        <v>5 ОФПС</v>
      </c>
      <c r="D5" s="16">
        <v>100</v>
      </c>
      <c r="E5" s="82"/>
    </row>
    <row r="6" spans="1:5" ht="15.75">
      <c r="A6" s="75">
        <f>A5+1</f>
        <v>2</v>
      </c>
      <c r="B6" s="75" t="str">
        <f>'Рабочий лист'!B8</f>
        <v>Карначенков Д.А.</v>
      </c>
      <c r="C6" s="75" t="str">
        <f>'Рабочий лист'!C8</f>
        <v>27 ОФПС</v>
      </c>
      <c r="D6" s="16">
        <v>95</v>
      </c>
      <c r="E6" s="82"/>
    </row>
    <row r="7" spans="1:5" ht="15.75">
      <c r="A7" s="75">
        <f>A6+1</f>
        <v>3</v>
      </c>
      <c r="B7" s="75" t="str">
        <f>'Рабочий лист'!B12</f>
        <v>Бабенко Е.А.</v>
      </c>
      <c r="C7" s="75" t="str">
        <f>'Рабочий лист'!C12</f>
        <v>28-ОПС</v>
      </c>
      <c r="D7" s="16">
        <v>80</v>
      </c>
      <c r="E7" s="82"/>
    </row>
    <row r="8" spans="1:5" ht="15.75">
      <c r="A8" s="75">
        <f aca="true" t="shared" si="0" ref="A8:A53">A7+1</f>
        <v>4</v>
      </c>
      <c r="B8" s="75" t="str">
        <f>'Рабочий лист'!B16</f>
        <v>Мидько Е.В.</v>
      </c>
      <c r="C8" s="75" t="str">
        <f>'Рабочий лист'!C16</f>
        <v>2 ОФПС</v>
      </c>
      <c r="D8" s="16">
        <v>100</v>
      </c>
      <c r="E8" s="82"/>
    </row>
    <row r="9" spans="1:5" ht="15.75">
      <c r="A9" s="75">
        <f t="shared" si="0"/>
        <v>5</v>
      </c>
      <c r="B9" s="75" t="str">
        <f>'Рабочий лист'!B20</f>
        <v>Авдошкин Г.Г.</v>
      </c>
      <c r="C9" s="75" t="str">
        <f>'Рабочий лист'!C20</f>
        <v>17-ОПС</v>
      </c>
      <c r="D9" s="16">
        <v>100</v>
      </c>
      <c r="E9" s="82"/>
    </row>
    <row r="10" spans="1:5" ht="15.75">
      <c r="A10" s="75">
        <f t="shared" si="0"/>
        <v>6</v>
      </c>
      <c r="B10" s="75" t="str">
        <f>'Рабочий лист'!B24</f>
        <v>Ермачков Д.А.</v>
      </c>
      <c r="C10" s="75" t="str">
        <f>'Рабочий лист'!C24</f>
        <v>ПК РЖД</v>
      </c>
      <c r="D10" s="16">
        <v>75</v>
      </c>
      <c r="E10" s="82"/>
    </row>
    <row r="11" spans="1:5" ht="15.75">
      <c r="A11" s="75">
        <f t="shared" si="0"/>
        <v>7</v>
      </c>
      <c r="B11" s="75" t="str">
        <f>'Рабочий лист'!B28</f>
        <v>Аросланкин В.А.</v>
      </c>
      <c r="C11" s="75" t="str">
        <f>'Рабочий лист'!C28</f>
        <v>6 ОФПС</v>
      </c>
      <c r="D11" s="16">
        <v>100</v>
      </c>
      <c r="E11" s="82"/>
    </row>
    <row r="12" spans="1:5" ht="15.75">
      <c r="A12" s="75">
        <f t="shared" si="0"/>
        <v>8</v>
      </c>
      <c r="B12" s="75" t="str">
        <f>'Рабочий лист'!B32</f>
        <v>Хабаров А.М.</v>
      </c>
      <c r="C12" s="75" t="str">
        <f>'Рабочий лист'!C32</f>
        <v>7 ОФПС</v>
      </c>
      <c r="D12" s="16">
        <v>100</v>
      </c>
      <c r="E12" s="82"/>
    </row>
    <row r="13" spans="1:5" ht="15.75">
      <c r="A13" s="75">
        <f t="shared" si="0"/>
        <v>9</v>
      </c>
      <c r="B13" s="75" t="str">
        <f>'Рабочий лист'!B36</f>
        <v>Николаев А.В. </v>
      </c>
      <c r="C13" s="75" t="str">
        <f>'Рабочий лист'!C36</f>
        <v>19 ОФПС</v>
      </c>
      <c r="D13" s="16">
        <v>100</v>
      </c>
      <c r="E13" s="82"/>
    </row>
    <row r="14" spans="1:5" ht="15.75">
      <c r="A14" s="75">
        <f t="shared" si="0"/>
        <v>10</v>
      </c>
      <c r="B14" s="75" t="str">
        <f>'Рабочий лист'!B40</f>
        <v>Калашник В.В.</v>
      </c>
      <c r="C14" s="75" t="str">
        <f>'Рабочий лист'!C40</f>
        <v>20 ОФПС</v>
      </c>
      <c r="D14" s="16">
        <v>95</v>
      </c>
      <c r="E14" s="82"/>
    </row>
    <row r="15" spans="1:5" ht="15.75">
      <c r="A15" s="75">
        <f>A14+1</f>
        <v>11</v>
      </c>
      <c r="B15" s="75" t="str">
        <f>'Рабочий лист'!B44</f>
        <v>Кормушкин А.Н.</v>
      </c>
      <c r="C15" s="76" t="str">
        <f>'Рабочий лист'!C44</f>
        <v>1 ОФПС</v>
      </c>
      <c r="D15" s="16">
        <v>100</v>
      </c>
      <c r="E15" s="82"/>
    </row>
    <row r="16" spans="1:5" ht="15.75">
      <c r="A16" s="75">
        <f t="shared" si="0"/>
        <v>12</v>
      </c>
      <c r="B16" s="75" t="str">
        <f>'Рабочий лист'!B48</f>
        <v>Клобуков В.Ю.</v>
      </c>
      <c r="C16" s="76" t="str">
        <f>'Рабочий лист'!C48</f>
        <v>30-ОПС</v>
      </c>
      <c r="D16" s="16">
        <v>90</v>
      </c>
      <c r="E16" s="82"/>
    </row>
    <row r="17" spans="1:5" ht="15.75">
      <c r="A17" s="75">
        <f t="shared" si="0"/>
        <v>13</v>
      </c>
      <c r="B17" s="75" t="str">
        <f>'Рабочий лист'!B52</f>
        <v>Панафидин В.В.</v>
      </c>
      <c r="C17" s="75" t="str">
        <f>'Рабочий лист'!C52</f>
        <v>СПЧ</v>
      </c>
      <c r="D17" s="16">
        <v>95</v>
      </c>
      <c r="E17" s="82"/>
    </row>
    <row r="18" spans="1:5" ht="15.75">
      <c r="A18" s="75">
        <f t="shared" si="0"/>
        <v>14</v>
      </c>
      <c r="B18" s="75" t="str">
        <f>'Рабочий лист'!B56</f>
        <v>Горовой А.А.</v>
      </c>
      <c r="C18" s="75" t="str">
        <f>'Рабочий лист'!C56</f>
        <v>15-ОПС</v>
      </c>
      <c r="D18" s="16">
        <v>100</v>
      </c>
      <c r="E18" s="82"/>
    </row>
    <row r="19" spans="1:5" ht="15.75">
      <c r="A19" s="75">
        <f t="shared" si="0"/>
        <v>15</v>
      </c>
      <c r="B19" s="75" t="str">
        <f>'Рабочий лист'!B5</f>
        <v>Стефанчишин А.Е. </v>
      </c>
      <c r="C19" s="75" t="str">
        <f>'Рабочий лист'!C5</f>
        <v>5 ОФПС</v>
      </c>
      <c r="D19" s="16">
        <v>100</v>
      </c>
      <c r="E19" s="82"/>
    </row>
    <row r="20" spans="1:5" ht="15.75">
      <c r="A20" s="75">
        <f t="shared" si="0"/>
        <v>16</v>
      </c>
      <c r="B20" s="75" t="str">
        <f>'Рабочий лист'!B9</f>
        <v>Яковлев В.С.</v>
      </c>
      <c r="C20" s="75" t="str">
        <f>'Рабочий лист'!C9</f>
        <v>27 ОФПС</v>
      </c>
      <c r="D20" s="16">
        <v>95</v>
      </c>
      <c r="E20" s="82"/>
    </row>
    <row r="21" spans="1:5" ht="15.75">
      <c r="A21" s="75">
        <f t="shared" si="0"/>
        <v>17</v>
      </c>
      <c r="B21" s="75" t="str">
        <f>'Рабочий лист'!B13</f>
        <v>Святенко А.Л.</v>
      </c>
      <c r="C21" s="75" t="str">
        <f>'Рабочий лист'!C13</f>
        <v>28-ОПС</v>
      </c>
      <c r="D21" s="16">
        <v>75</v>
      </c>
      <c r="E21" s="82"/>
    </row>
    <row r="22" spans="1:5" ht="15.75">
      <c r="A22" s="75">
        <f t="shared" si="0"/>
        <v>18</v>
      </c>
      <c r="B22" s="75" t="str">
        <f>'Рабочий лист'!B17</f>
        <v>Кузьмин А.Н.</v>
      </c>
      <c r="C22" s="75" t="str">
        <f>'Рабочий лист'!C17</f>
        <v>2 ОФПС</v>
      </c>
      <c r="D22" s="16">
        <v>85</v>
      </c>
      <c r="E22" s="82"/>
    </row>
    <row r="23" spans="1:5" ht="15.75">
      <c r="A23" s="75">
        <f t="shared" si="0"/>
        <v>19</v>
      </c>
      <c r="B23" s="75" t="str">
        <f>'Рабочий лист'!B21</f>
        <v>Алехин С.Е.</v>
      </c>
      <c r="C23" s="75" t="str">
        <f>'Рабочий лист'!C21</f>
        <v>17-ОПС</v>
      </c>
      <c r="D23" s="16">
        <v>100</v>
      </c>
      <c r="E23" s="82"/>
    </row>
    <row r="24" spans="1:5" ht="15.75">
      <c r="A24" s="75">
        <f t="shared" si="0"/>
        <v>20</v>
      </c>
      <c r="B24" s="75" t="str">
        <f>'Рабочий лист'!B25</f>
        <v>Коноваленко В.С.</v>
      </c>
      <c r="C24" s="75" t="str">
        <f>'Рабочий лист'!C25</f>
        <v>ПК РЖД</v>
      </c>
      <c r="D24" s="16">
        <v>95</v>
      </c>
      <c r="E24" s="82"/>
    </row>
    <row r="25" spans="1:5" ht="15.75">
      <c r="A25" s="75">
        <f t="shared" si="0"/>
        <v>21</v>
      </c>
      <c r="B25" s="75" t="str">
        <f>'Рабочий лист'!B29</f>
        <v>Хромов К.О.</v>
      </c>
      <c r="C25" s="75" t="str">
        <f>'Рабочий лист'!C29</f>
        <v>6 ОФПС</v>
      </c>
      <c r="D25" s="16">
        <v>95</v>
      </c>
      <c r="E25" s="82"/>
    </row>
    <row r="26" spans="1:5" ht="15.75">
      <c r="A26" s="75">
        <f t="shared" si="0"/>
        <v>22</v>
      </c>
      <c r="B26" s="75" t="str">
        <f>'Рабочий лист'!B33</f>
        <v>Анисимов К.Г.</v>
      </c>
      <c r="C26" s="75" t="str">
        <f>'Рабочий лист'!C33</f>
        <v>7 ОФПС</v>
      </c>
      <c r="D26" s="16">
        <v>100</v>
      </c>
      <c r="E26" s="82"/>
    </row>
    <row r="27" spans="1:5" ht="15.75">
      <c r="A27" s="75">
        <f t="shared" si="0"/>
        <v>23</v>
      </c>
      <c r="B27" s="75" t="str">
        <f>'Рабочий лист'!B37</f>
        <v>Помазан Н.В.</v>
      </c>
      <c r="C27" s="75" t="str">
        <f>'Рабочий лист'!C37</f>
        <v>19 ОФПС</v>
      </c>
      <c r="D27" s="16">
        <v>95</v>
      </c>
      <c r="E27" s="82"/>
    </row>
    <row r="28" spans="1:5" ht="15.75">
      <c r="A28" s="75">
        <f>A27+1</f>
        <v>24</v>
      </c>
      <c r="B28" s="75" t="str">
        <f>'Рабочий лист'!B41</f>
        <v>Тарабарин А.В.</v>
      </c>
      <c r="C28" s="75" t="str">
        <f>'Рабочий лист'!C41</f>
        <v>20 ОФПС</v>
      </c>
      <c r="D28" s="16">
        <v>95</v>
      </c>
      <c r="E28" s="82"/>
    </row>
    <row r="29" spans="1:5" ht="15.75">
      <c r="A29" s="75">
        <f t="shared" si="0"/>
        <v>25</v>
      </c>
      <c r="B29" s="75" t="str">
        <f>'Рабочий лист'!B45</f>
        <v>Молчанов А.А.</v>
      </c>
      <c r="C29" s="75" t="str">
        <f>'Рабочий лист'!C45</f>
        <v>1 ОФПС</v>
      </c>
      <c r="D29" s="16">
        <v>100</v>
      </c>
      <c r="E29" s="82"/>
    </row>
    <row r="30" spans="1:5" ht="15.75">
      <c r="A30" s="75">
        <f t="shared" si="0"/>
        <v>26</v>
      </c>
      <c r="B30" s="75" t="str">
        <f>'Рабочий лист'!B49</f>
        <v>Петухов Н.Н.</v>
      </c>
      <c r="C30" s="75" t="str">
        <f>'Рабочий лист'!C49</f>
        <v>30-ОПС</v>
      </c>
      <c r="D30" s="16">
        <v>100</v>
      </c>
      <c r="E30" s="82"/>
    </row>
    <row r="31" spans="1:5" ht="15.75">
      <c r="A31" s="75">
        <f t="shared" si="0"/>
        <v>27</v>
      </c>
      <c r="B31" s="75" t="str">
        <f>'Рабочий лист'!B53</f>
        <v>Козлик М.М.</v>
      </c>
      <c r="C31" s="75" t="str">
        <f>'Рабочий лист'!C53</f>
        <v>СПЧ</v>
      </c>
      <c r="D31" s="16">
        <v>85</v>
      </c>
      <c r="E31" s="82"/>
    </row>
    <row r="32" spans="1:5" ht="15.75">
      <c r="A32" s="75">
        <f>A31+1</f>
        <v>28</v>
      </c>
      <c r="B32" s="75" t="str">
        <f>'Рабочий лист'!B57</f>
        <v>Каин М.В.</v>
      </c>
      <c r="C32" s="75" t="str">
        <f>'Рабочий лист'!C57</f>
        <v>15-ОПС</v>
      </c>
      <c r="D32" s="16">
        <v>95</v>
      </c>
      <c r="E32" s="82"/>
    </row>
    <row r="33" spans="1:5" ht="15.75">
      <c r="A33" s="75">
        <f t="shared" si="0"/>
        <v>29</v>
      </c>
      <c r="B33" s="75" t="str">
        <f>'Рабочий лист'!B6</f>
        <v>Распопов А.В.</v>
      </c>
      <c r="C33" s="75" t="str">
        <f>'Рабочий лист'!C6</f>
        <v>5 ОФПС</v>
      </c>
      <c r="D33" s="16">
        <v>100</v>
      </c>
      <c r="E33" s="82"/>
    </row>
    <row r="34" spans="1:5" ht="15.75">
      <c r="A34" s="75">
        <f t="shared" si="0"/>
        <v>30</v>
      </c>
      <c r="B34" s="75" t="str">
        <f>'Рабочий лист'!B10</f>
        <v>Шевелев П.А.</v>
      </c>
      <c r="C34" s="75" t="str">
        <f>'Рабочий лист'!C10</f>
        <v>27 ОФПС</v>
      </c>
      <c r="D34" s="16">
        <v>95</v>
      </c>
      <c r="E34" s="82"/>
    </row>
    <row r="35" spans="1:5" ht="15.75">
      <c r="A35" s="75">
        <f t="shared" si="0"/>
        <v>31</v>
      </c>
      <c r="B35" s="75" t="str">
        <f>'Рабочий лист'!B14</f>
        <v>Писарчук К.М.</v>
      </c>
      <c r="C35" s="75" t="str">
        <f>'Рабочий лист'!C14</f>
        <v>28-ОПС</v>
      </c>
      <c r="D35" s="16">
        <v>90</v>
      </c>
      <c r="E35" s="82"/>
    </row>
    <row r="36" spans="1:5" ht="15.75">
      <c r="A36" s="75">
        <f t="shared" si="0"/>
        <v>32</v>
      </c>
      <c r="B36" s="75" t="str">
        <f>'Рабочий лист'!B18</f>
        <v>Ревковский К.В.</v>
      </c>
      <c r="C36" s="75" t="str">
        <f>'Рабочий лист'!C18</f>
        <v>2 ОФПС</v>
      </c>
      <c r="D36" s="16">
        <v>95</v>
      </c>
      <c r="E36" s="82"/>
    </row>
    <row r="37" spans="1:5" ht="15.75">
      <c r="A37" s="75">
        <f t="shared" si="0"/>
        <v>33</v>
      </c>
      <c r="B37" s="75" t="str">
        <f>'Рабочий лист'!B22</f>
        <v>Клемин  В.В.</v>
      </c>
      <c r="C37" s="75" t="str">
        <f>'Рабочий лист'!C22</f>
        <v>17-ОПС</v>
      </c>
      <c r="D37" s="16">
        <v>100</v>
      </c>
      <c r="E37" s="82"/>
    </row>
    <row r="38" spans="1:5" ht="15.75">
      <c r="A38" s="75">
        <f t="shared" si="0"/>
        <v>34</v>
      </c>
      <c r="B38" s="75" t="str">
        <f>'Рабочий лист'!B26</f>
        <v>Ждакеев А.Н.</v>
      </c>
      <c r="C38" s="75" t="str">
        <f>'Рабочий лист'!C26</f>
        <v>ПК РЖД</v>
      </c>
      <c r="D38" s="16">
        <v>95</v>
      </c>
      <c r="E38" s="82"/>
    </row>
    <row r="39" spans="1:5" ht="15.75">
      <c r="A39" s="75">
        <f t="shared" si="0"/>
        <v>35</v>
      </c>
      <c r="B39" s="75" t="str">
        <f>'Рабочий лист'!B30</f>
        <v>Гиреев В.С.</v>
      </c>
      <c r="C39" s="75" t="str">
        <f>'Рабочий лист'!C30</f>
        <v>6 ОФПС</v>
      </c>
      <c r="D39" s="16">
        <v>100</v>
      </c>
      <c r="E39" s="82"/>
    </row>
    <row r="40" spans="1:5" ht="15.75">
      <c r="A40" s="75">
        <f t="shared" si="0"/>
        <v>36</v>
      </c>
      <c r="B40" s="75" t="str">
        <f>'Рабочий лист'!B34</f>
        <v>Милокост П.В.</v>
      </c>
      <c r="C40" s="75" t="str">
        <f>'Рабочий лист'!C34</f>
        <v>7 ОФПС</v>
      </c>
      <c r="D40" s="16">
        <v>100</v>
      </c>
      <c r="E40" s="82"/>
    </row>
    <row r="41" spans="1:5" ht="15.75">
      <c r="A41" s="75">
        <f>A40+1</f>
        <v>37</v>
      </c>
      <c r="B41" s="75" t="str">
        <f>'Рабочий лист'!B38</f>
        <v>Однороб М.А.</v>
      </c>
      <c r="C41" s="75" t="str">
        <f>'Рабочий лист'!C38</f>
        <v>19 ОФПС</v>
      </c>
      <c r="D41" s="16">
        <v>100</v>
      </c>
      <c r="E41" s="82"/>
    </row>
    <row r="42" spans="1:5" ht="15.75">
      <c r="A42" s="75">
        <f t="shared" si="0"/>
        <v>38</v>
      </c>
      <c r="B42" s="75" t="str">
        <f>'Рабочий лист'!B42</f>
        <v>Марченко Р.Ю.</v>
      </c>
      <c r="C42" s="75" t="str">
        <f>'Рабочий лист'!C42</f>
        <v>20 ОФПС</v>
      </c>
      <c r="D42" s="16">
        <v>90</v>
      </c>
      <c r="E42" s="82"/>
    </row>
    <row r="43" spans="1:5" ht="15.75">
      <c r="A43" s="75">
        <f t="shared" si="0"/>
        <v>39</v>
      </c>
      <c r="B43" s="75" t="str">
        <f>'Рабочий лист'!B46</f>
        <v>Хлопов П.А.</v>
      </c>
      <c r="C43" s="75" t="str">
        <f>'Рабочий лист'!C46</f>
        <v>1 ОФПС</v>
      </c>
      <c r="D43" s="16">
        <v>100</v>
      </c>
      <c r="E43" s="82"/>
    </row>
    <row r="44" spans="1:5" ht="15.75">
      <c r="A44" s="75">
        <f t="shared" si="0"/>
        <v>40</v>
      </c>
      <c r="B44" s="75" t="str">
        <f>'Рабочий лист'!B50</f>
        <v>Авдась В.П.</v>
      </c>
      <c r="C44" s="75" t="str">
        <f>'Рабочий лист'!C50</f>
        <v>30-ОПС</v>
      </c>
      <c r="D44" s="16">
        <v>90</v>
      </c>
      <c r="E44" s="82"/>
    </row>
    <row r="45" spans="1:5" ht="15.75">
      <c r="A45" s="75">
        <f t="shared" si="0"/>
        <v>41</v>
      </c>
      <c r="B45" s="75" t="str">
        <f>'Рабочий лист'!B54</f>
        <v>Грушко П.Г.</v>
      </c>
      <c r="C45" s="75" t="str">
        <f>'Рабочий лист'!C54</f>
        <v>СПЧ</v>
      </c>
      <c r="D45" s="16">
        <v>90</v>
      </c>
      <c r="E45" s="82"/>
    </row>
    <row r="46" spans="1:5" ht="15.75">
      <c r="A46" s="75">
        <f t="shared" si="0"/>
        <v>42</v>
      </c>
      <c r="B46" s="75" t="str">
        <f>'Рабочий лист'!B58</f>
        <v>Пульченко А.А.</v>
      </c>
      <c r="C46" s="75" t="str">
        <f>'Рабочий лист'!C58</f>
        <v>15-ОПС</v>
      </c>
      <c r="D46" s="16">
        <v>85</v>
      </c>
      <c r="E46" s="82"/>
    </row>
    <row r="47" spans="1:5" ht="15.75">
      <c r="A47" s="75">
        <f t="shared" si="0"/>
        <v>43</v>
      </c>
      <c r="B47" s="75" t="str">
        <f>'Рабочий лист'!B7</f>
        <v>Терлецкий А.А.</v>
      </c>
      <c r="C47" s="75" t="str">
        <f>'Рабочий лист'!C7</f>
        <v>5 ОФПС</v>
      </c>
      <c r="D47" s="16">
        <v>100</v>
      </c>
      <c r="E47" s="82"/>
    </row>
    <row r="48" spans="1:5" ht="15.75">
      <c r="A48" s="75">
        <f t="shared" si="0"/>
        <v>44</v>
      </c>
      <c r="B48" s="76" t="str">
        <f>'Рабочий лист'!B11</f>
        <v>Киселев А.И.</v>
      </c>
      <c r="C48" s="76" t="str">
        <f>'Рабочий лист'!C11</f>
        <v>27 ОФПС</v>
      </c>
      <c r="D48" s="16">
        <v>95</v>
      </c>
      <c r="E48" s="82"/>
    </row>
    <row r="49" spans="1:5" ht="15.75">
      <c r="A49" s="75">
        <f t="shared" si="0"/>
        <v>45</v>
      </c>
      <c r="B49" s="76" t="str">
        <f>'Рабочий лист'!B15</f>
        <v>Немушев В.А.</v>
      </c>
      <c r="C49" s="76" t="str">
        <f>'Рабочий лист'!C15</f>
        <v>28-ОПС</v>
      </c>
      <c r="D49" s="16">
        <v>80</v>
      </c>
      <c r="E49" s="82"/>
    </row>
    <row r="50" spans="1:5" ht="15.75">
      <c r="A50" s="75">
        <f t="shared" si="0"/>
        <v>46</v>
      </c>
      <c r="B50" s="76" t="str">
        <f>'Рабочий лист'!B19</f>
        <v>Пасько Е.Д.</v>
      </c>
      <c r="C50" s="76" t="str">
        <f>'Рабочий лист'!C19</f>
        <v>2 ОФПС</v>
      </c>
      <c r="D50" s="16">
        <v>90</v>
      </c>
      <c r="E50" s="82"/>
    </row>
    <row r="51" spans="1:5" ht="15.75">
      <c r="A51" s="75">
        <f t="shared" si="0"/>
        <v>47</v>
      </c>
      <c r="B51" s="76" t="str">
        <f>'Рабочий лист'!B23</f>
        <v>Акимов В.В.</v>
      </c>
      <c r="C51" s="76" t="str">
        <f>'Рабочий лист'!C23</f>
        <v>17-ОПС</v>
      </c>
      <c r="D51" s="16">
        <v>100</v>
      </c>
      <c r="E51" s="82"/>
    </row>
    <row r="52" spans="1:5" ht="15.75">
      <c r="A52" s="75">
        <f t="shared" si="0"/>
        <v>48</v>
      </c>
      <c r="B52" s="76" t="str">
        <f>'Рабочий лист'!B27</f>
        <v>Лыков И.В.</v>
      </c>
      <c r="C52" s="76" t="str">
        <f>'Рабочий лист'!C27</f>
        <v>ПК РЖД</v>
      </c>
      <c r="D52" s="16">
        <v>75</v>
      </c>
      <c r="E52" s="82"/>
    </row>
    <row r="53" spans="1:5" ht="15.75">
      <c r="A53" s="75">
        <f t="shared" si="0"/>
        <v>49</v>
      </c>
      <c r="B53" s="76" t="str">
        <f>'Рабочий лист'!B31</f>
        <v>Хреков П.О.</v>
      </c>
      <c r="C53" s="76" t="str">
        <f>'Рабочий лист'!C31</f>
        <v>6 ОФПС</v>
      </c>
      <c r="D53" s="16">
        <v>100</v>
      </c>
      <c r="E53" s="82"/>
    </row>
    <row r="54" spans="1:5" ht="15.75">
      <c r="A54" s="75">
        <f aca="true" t="shared" si="1" ref="A54:A60">A53+1</f>
        <v>50</v>
      </c>
      <c r="B54" s="76" t="str">
        <f>'Рабочий лист'!B35</f>
        <v>Черкасов В.А.</v>
      </c>
      <c r="C54" s="76" t="str">
        <f>'Рабочий лист'!C35</f>
        <v>7 ОФПС</v>
      </c>
      <c r="D54" s="16">
        <v>100</v>
      </c>
      <c r="E54" s="82"/>
    </row>
    <row r="55" spans="1:5" ht="15.75">
      <c r="A55" s="75">
        <f t="shared" si="1"/>
        <v>51</v>
      </c>
      <c r="B55" s="76" t="str">
        <f>'Рабочий лист'!B39</f>
        <v>Чернышов А.В.</v>
      </c>
      <c r="C55" s="76" t="str">
        <f>'Рабочий лист'!C39</f>
        <v>19 ОФПС</v>
      </c>
      <c r="D55" s="16">
        <v>90</v>
      </c>
      <c r="E55" s="82"/>
    </row>
    <row r="56" spans="1:5" ht="15.75">
      <c r="A56" s="75">
        <f t="shared" si="1"/>
        <v>52</v>
      </c>
      <c r="B56" s="76" t="str">
        <f>'Рабочий лист'!B43</f>
        <v>Марченко А.Ф.</v>
      </c>
      <c r="C56" s="76" t="str">
        <f>'Рабочий лист'!C43</f>
        <v>20 ОФПС</v>
      </c>
      <c r="D56" s="16">
        <v>90</v>
      </c>
      <c r="E56" s="82"/>
    </row>
    <row r="57" spans="1:5" ht="15.75">
      <c r="A57" s="75">
        <f t="shared" si="1"/>
        <v>53</v>
      </c>
      <c r="B57" s="76" t="str">
        <f>'Рабочий лист'!B47</f>
        <v>Исаченко А.С. </v>
      </c>
      <c r="C57" s="76" t="str">
        <f>'Рабочий лист'!C47</f>
        <v>1 ОФПС</v>
      </c>
      <c r="D57" s="16">
        <v>100</v>
      </c>
      <c r="E57" s="82"/>
    </row>
    <row r="58" spans="1:5" ht="15.75">
      <c r="A58" s="75">
        <f t="shared" si="1"/>
        <v>54</v>
      </c>
      <c r="B58" s="76" t="str">
        <f>'Рабочий лист'!B51</f>
        <v>Шаров</v>
      </c>
      <c r="C58" s="76" t="str">
        <f>'Рабочий лист'!C51</f>
        <v>30-ОПС</v>
      </c>
      <c r="D58" s="16">
        <v>80</v>
      </c>
      <c r="E58" s="82"/>
    </row>
    <row r="59" spans="1:5" ht="15.75">
      <c r="A59" s="75">
        <f t="shared" si="1"/>
        <v>55</v>
      </c>
      <c r="B59" s="76" t="str">
        <f>'Рабочий лист'!B55</f>
        <v>Черняк А.Ю.</v>
      </c>
      <c r="C59" s="76" t="str">
        <f>'Рабочий лист'!C55</f>
        <v>СПЧ</v>
      </c>
      <c r="D59" s="16">
        <v>95</v>
      </c>
      <c r="E59" s="82"/>
    </row>
    <row r="60" spans="1:5" ht="15.75">
      <c r="A60" s="75">
        <f t="shared" si="1"/>
        <v>56</v>
      </c>
      <c r="B60" s="76" t="str">
        <f>'Рабочий лист'!B59</f>
        <v>Екатеринин С.Н.</v>
      </c>
      <c r="C60" s="76" t="str">
        <f>'Рабочий лист'!C59</f>
        <v>15-ОПС</v>
      </c>
      <c r="D60" s="16">
        <v>95</v>
      </c>
      <c r="E60" s="82"/>
    </row>
  </sheetData>
  <sheetProtection/>
  <mergeCells count="3">
    <mergeCell ref="A1:E1"/>
    <mergeCell ref="A2:E2"/>
    <mergeCell ref="A3:E3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60"/>
  <sheetViews>
    <sheetView zoomScaleSheetLayoutView="100" zoomScalePageLayoutView="0" workbookViewId="0" topLeftCell="A1">
      <selection activeCell="F31" sqref="F31"/>
    </sheetView>
  </sheetViews>
  <sheetFormatPr defaultColWidth="9.140625" defaultRowHeight="12.75"/>
  <cols>
    <col min="2" max="2" width="9.7109375" style="0" customWidth="1"/>
    <col min="3" max="3" width="12.140625" style="0" customWidth="1"/>
    <col min="4" max="4" width="32.00390625" style="0" customWidth="1"/>
    <col min="5" max="5" width="18.8515625" style="0" customWidth="1"/>
    <col min="6" max="6" width="14.00390625" style="0" customWidth="1"/>
    <col min="7" max="7" width="35.00390625" style="0" customWidth="1"/>
  </cols>
  <sheetData>
    <row r="1" spans="1:7" ht="20.25">
      <c r="A1" s="118" t="s">
        <v>20</v>
      </c>
      <c r="B1" s="118"/>
      <c r="C1" s="118"/>
      <c r="D1" s="118"/>
      <c r="E1" s="118"/>
      <c r="F1" s="118"/>
      <c r="G1" s="118"/>
    </row>
    <row r="2" spans="1:7" ht="18.75">
      <c r="A2" s="119" t="s">
        <v>27</v>
      </c>
      <c r="B2" s="119"/>
      <c r="C2" s="119"/>
      <c r="D2" s="119"/>
      <c r="E2" s="119"/>
      <c r="F2" s="119"/>
      <c r="G2" s="119"/>
    </row>
    <row r="3" spans="1:7" ht="24" customHeight="1">
      <c r="A3" s="120" t="s">
        <v>22</v>
      </c>
      <c r="B3" s="120"/>
      <c r="C3" s="120"/>
      <c r="D3" s="120"/>
      <c r="E3" s="120"/>
      <c r="F3" s="120"/>
      <c r="G3" s="120"/>
    </row>
    <row r="4" spans="1:7" ht="34.5" customHeight="1">
      <c r="A4" s="46" t="s">
        <v>7</v>
      </c>
      <c r="B4" s="46" t="s">
        <v>8</v>
      </c>
      <c r="C4" s="46" t="s">
        <v>9</v>
      </c>
      <c r="D4" s="74" t="s">
        <v>0</v>
      </c>
      <c r="E4" s="74" t="s">
        <v>10</v>
      </c>
      <c r="F4" s="74" t="s">
        <v>11</v>
      </c>
      <c r="G4" s="74" t="s">
        <v>24</v>
      </c>
    </row>
    <row r="5" spans="1:7" ht="15.75">
      <c r="A5" s="3">
        <v>1</v>
      </c>
      <c r="B5" s="121">
        <v>1</v>
      </c>
      <c r="C5" s="3">
        <v>1</v>
      </c>
      <c r="D5" s="107" t="str">
        <f>'Рабочий лист'!B4</f>
        <v>Острошенко П.Н.</v>
      </c>
      <c r="E5" s="3" t="str">
        <f>'Рабочий лист'!C4</f>
        <v>5 ОФПС</v>
      </c>
      <c r="F5" s="83">
        <v>42.47</v>
      </c>
      <c r="G5" s="84"/>
    </row>
    <row r="6" spans="1:7" ht="16.5" thickBot="1">
      <c r="A6" s="10">
        <f>A5+1</f>
        <v>2</v>
      </c>
      <c r="B6" s="122"/>
      <c r="C6" s="10">
        <v>2</v>
      </c>
      <c r="D6" s="10" t="str">
        <f>'Рабочий лист'!B8</f>
        <v>Карначенков Д.А.</v>
      </c>
      <c r="E6" s="10" t="str">
        <f>'Рабочий лист'!C8</f>
        <v>27 ОФПС</v>
      </c>
      <c r="F6" s="85">
        <v>63.28</v>
      </c>
      <c r="G6" s="86"/>
    </row>
    <row r="7" spans="1:7" ht="15.75">
      <c r="A7" s="53">
        <f aca="true" t="shared" si="0" ref="A7:A60">A6+1</f>
        <v>3</v>
      </c>
      <c r="B7" s="125">
        <v>2</v>
      </c>
      <c r="C7" s="53">
        <v>1</v>
      </c>
      <c r="D7" s="53" t="str">
        <f>'Рабочий лист'!B12</f>
        <v>Бабенко Е.А.</v>
      </c>
      <c r="E7" s="53" t="str">
        <f>'Рабочий лист'!C12</f>
        <v>28-ОПС</v>
      </c>
      <c r="F7" s="87">
        <v>65.25</v>
      </c>
      <c r="G7" s="88"/>
    </row>
    <row r="8" spans="1:7" ht="16.5" thickBot="1">
      <c r="A8" s="54">
        <f t="shared" si="0"/>
        <v>4</v>
      </c>
      <c r="B8" s="122"/>
      <c r="C8" s="54">
        <v>2</v>
      </c>
      <c r="D8" s="54" t="str">
        <f>'Рабочий лист'!B16</f>
        <v>Мидько Е.В.</v>
      </c>
      <c r="E8" s="54" t="str">
        <f>'Рабочий лист'!C16</f>
        <v>2 ОФПС</v>
      </c>
      <c r="F8" s="89">
        <v>39.17</v>
      </c>
      <c r="G8" s="86"/>
    </row>
    <row r="9" spans="1:7" ht="15.75">
      <c r="A9" s="53">
        <f t="shared" si="0"/>
        <v>5</v>
      </c>
      <c r="B9" s="123">
        <v>3</v>
      </c>
      <c r="C9" s="53">
        <v>1</v>
      </c>
      <c r="D9" s="53" t="str">
        <f>'Рабочий лист'!B20</f>
        <v>Авдошкин Г.Г.</v>
      </c>
      <c r="E9" s="53" t="str">
        <f>'Рабочий лист'!C20</f>
        <v>17-ОПС</v>
      </c>
      <c r="F9" s="87">
        <v>31.5</v>
      </c>
      <c r="G9" s="88"/>
    </row>
    <row r="10" spans="1:7" ht="16.5" thickBot="1">
      <c r="A10" s="10">
        <f t="shared" si="0"/>
        <v>6</v>
      </c>
      <c r="B10" s="124"/>
      <c r="C10" s="10">
        <v>2</v>
      </c>
      <c r="D10" s="10" t="str">
        <f>'Рабочий лист'!B24</f>
        <v>Ермачков Д.А.</v>
      </c>
      <c r="E10" s="10" t="str">
        <f>'Рабочий лист'!C24</f>
        <v>ПК РЖД</v>
      </c>
      <c r="F10" s="85">
        <v>94.8</v>
      </c>
      <c r="G10" s="86"/>
    </row>
    <row r="11" spans="1:7" ht="15.75">
      <c r="A11" s="53">
        <f t="shared" si="0"/>
        <v>7</v>
      </c>
      <c r="B11" s="123">
        <v>4</v>
      </c>
      <c r="C11" s="53">
        <v>1</v>
      </c>
      <c r="D11" s="53" t="str">
        <f>'Рабочий лист'!B28</f>
        <v>Аросланкин В.А.</v>
      </c>
      <c r="E11" s="53" t="str">
        <f>'Рабочий лист'!C28</f>
        <v>6 ОФПС</v>
      </c>
      <c r="F11" s="87">
        <v>25.93</v>
      </c>
      <c r="G11" s="88"/>
    </row>
    <row r="12" spans="1:7" ht="16.5" thickBot="1">
      <c r="A12" s="10">
        <f t="shared" si="0"/>
        <v>8</v>
      </c>
      <c r="B12" s="124"/>
      <c r="C12" s="10">
        <v>2</v>
      </c>
      <c r="D12" s="10" t="str">
        <f>'Рабочий лист'!B32</f>
        <v>Хабаров А.М.</v>
      </c>
      <c r="E12" s="10" t="str">
        <f>'Рабочий лист'!C32</f>
        <v>7 ОФПС</v>
      </c>
      <c r="F12" s="85">
        <v>22.42</v>
      </c>
      <c r="G12" s="86"/>
    </row>
    <row r="13" spans="1:7" ht="15.75">
      <c r="A13" s="53">
        <f t="shared" si="0"/>
        <v>9</v>
      </c>
      <c r="B13" s="123">
        <v>5</v>
      </c>
      <c r="C13" s="53">
        <v>1</v>
      </c>
      <c r="D13" s="53" t="str">
        <f>'Рабочий лист'!B36</f>
        <v>Николаев А.В. </v>
      </c>
      <c r="E13" s="53" t="str">
        <f>'Рабочий лист'!C36</f>
        <v>19 ОФПС</v>
      </c>
      <c r="F13" s="87">
        <v>32.6</v>
      </c>
      <c r="G13" s="88"/>
    </row>
    <row r="14" spans="1:7" ht="16.5" thickBot="1">
      <c r="A14" s="10">
        <f t="shared" si="0"/>
        <v>10</v>
      </c>
      <c r="B14" s="124"/>
      <c r="C14" s="10">
        <v>2</v>
      </c>
      <c r="D14" s="10" t="str">
        <f>'Рабочий лист'!B40</f>
        <v>Калашник В.В.</v>
      </c>
      <c r="E14" s="10" t="str">
        <f>'Рабочий лист'!C40</f>
        <v>20 ОФПС</v>
      </c>
      <c r="F14" s="85">
        <v>28.3</v>
      </c>
      <c r="G14" s="86"/>
    </row>
    <row r="15" spans="1:7" ht="15.75">
      <c r="A15" s="53">
        <f t="shared" si="0"/>
        <v>11</v>
      </c>
      <c r="B15" s="123">
        <v>6</v>
      </c>
      <c r="C15" s="53">
        <v>1</v>
      </c>
      <c r="D15" s="53" t="str">
        <f>'Рабочий лист'!B44</f>
        <v>Кормушкин А.Н.</v>
      </c>
      <c r="E15" s="53" t="str">
        <f>'Рабочий лист'!C44</f>
        <v>1 ОФПС</v>
      </c>
      <c r="F15" s="87">
        <v>28.72</v>
      </c>
      <c r="G15" s="88"/>
    </row>
    <row r="16" spans="1:7" ht="16.5" thickBot="1">
      <c r="A16" s="10">
        <f t="shared" si="0"/>
        <v>12</v>
      </c>
      <c r="B16" s="124"/>
      <c r="C16" s="10">
        <v>2</v>
      </c>
      <c r="D16" s="90" t="str">
        <f>'Рабочий лист'!B48</f>
        <v>Клобуков В.Ю.</v>
      </c>
      <c r="E16" s="90" t="str">
        <f>'Рабочий лист'!C48</f>
        <v>30-ОПС</v>
      </c>
      <c r="F16" s="85">
        <v>52.2</v>
      </c>
      <c r="G16" s="86"/>
    </row>
    <row r="17" spans="1:7" ht="15.75">
      <c r="A17" s="53">
        <f t="shared" si="0"/>
        <v>13</v>
      </c>
      <c r="B17" s="123">
        <v>7</v>
      </c>
      <c r="C17" s="53">
        <v>1</v>
      </c>
      <c r="D17" s="53" t="str">
        <f>'Рабочий лист'!B52</f>
        <v>Панафидин В.В.</v>
      </c>
      <c r="E17" s="53" t="str">
        <f>'Рабочий лист'!C52</f>
        <v>СПЧ</v>
      </c>
      <c r="F17" s="87">
        <v>38.47</v>
      </c>
      <c r="G17" s="88"/>
    </row>
    <row r="18" spans="1:7" ht="16.5" thickBot="1">
      <c r="A18" s="10">
        <f t="shared" si="0"/>
        <v>14</v>
      </c>
      <c r="B18" s="124"/>
      <c r="C18" s="10">
        <v>2</v>
      </c>
      <c r="D18" s="10" t="str">
        <f>'Рабочий лист'!B56</f>
        <v>Горовой А.А.</v>
      </c>
      <c r="E18" s="10" t="str">
        <f>'Рабочий лист'!C56</f>
        <v>15-ОПС</v>
      </c>
      <c r="F18" s="85">
        <v>59.9</v>
      </c>
      <c r="G18" s="86"/>
    </row>
    <row r="19" spans="1:7" ht="16.5" thickBot="1">
      <c r="A19" s="53">
        <f t="shared" si="0"/>
        <v>15</v>
      </c>
      <c r="B19" s="123">
        <v>8</v>
      </c>
      <c r="C19" s="53">
        <v>1</v>
      </c>
      <c r="D19" s="10" t="str">
        <f>'Рабочий лист'!B5</f>
        <v>Стефанчишин А.Е. </v>
      </c>
      <c r="E19" s="10" t="str">
        <f>'Рабочий лист'!C5</f>
        <v>5 ОФПС</v>
      </c>
      <c r="F19" s="87">
        <v>33.63</v>
      </c>
      <c r="G19" s="88"/>
    </row>
    <row r="20" spans="1:7" ht="16.5" thickBot="1">
      <c r="A20" s="10">
        <f t="shared" si="0"/>
        <v>16</v>
      </c>
      <c r="B20" s="124"/>
      <c r="C20" s="10">
        <v>2</v>
      </c>
      <c r="D20" s="10" t="str">
        <f>'Рабочий лист'!B9</f>
        <v>Яковлев В.С.</v>
      </c>
      <c r="E20" s="10" t="str">
        <f>'Рабочий лист'!C9</f>
        <v>27 ОФПС</v>
      </c>
      <c r="F20" s="85">
        <v>36.7</v>
      </c>
      <c r="G20" s="86"/>
    </row>
    <row r="21" spans="1:7" ht="15.75">
      <c r="A21" s="53">
        <f t="shared" si="0"/>
        <v>17</v>
      </c>
      <c r="B21" s="123">
        <v>9</v>
      </c>
      <c r="C21" s="93">
        <v>1</v>
      </c>
      <c r="D21" s="55" t="str">
        <f>'Рабочий лист'!B13</f>
        <v>Святенко А.Л.</v>
      </c>
      <c r="E21" s="55" t="str">
        <f>'Рабочий лист'!C13</f>
        <v>28-ОПС</v>
      </c>
      <c r="F21" s="95">
        <v>37.33</v>
      </c>
      <c r="G21" s="88"/>
    </row>
    <row r="22" spans="1:7" ht="16.5" thickBot="1">
      <c r="A22" s="10">
        <f t="shared" si="0"/>
        <v>18</v>
      </c>
      <c r="B22" s="124"/>
      <c r="C22" s="94">
        <v>2</v>
      </c>
      <c r="D22" s="10" t="str">
        <f>'Рабочий лист'!B17</f>
        <v>Кузьмин А.Н.</v>
      </c>
      <c r="E22" s="10" t="str">
        <f>'Рабочий лист'!C17</f>
        <v>2 ОФПС</v>
      </c>
      <c r="F22" s="96">
        <v>99.8</v>
      </c>
      <c r="G22" s="86"/>
    </row>
    <row r="23" spans="1:7" ht="15.75">
      <c r="A23" s="53">
        <f t="shared" si="0"/>
        <v>19</v>
      </c>
      <c r="B23" s="123">
        <v>10</v>
      </c>
      <c r="C23" s="53">
        <v>1</v>
      </c>
      <c r="D23" s="55" t="str">
        <f>'Рабочий лист'!B21</f>
        <v>Алехин С.Е.</v>
      </c>
      <c r="E23" s="55" t="str">
        <f>'Рабочий лист'!C23</f>
        <v>17-ОПС</v>
      </c>
      <c r="F23" s="87">
        <v>23.28</v>
      </c>
      <c r="G23" s="88"/>
    </row>
    <row r="24" spans="1:7" ht="16.5" thickBot="1">
      <c r="A24" s="10">
        <f t="shared" si="0"/>
        <v>20</v>
      </c>
      <c r="B24" s="124"/>
      <c r="C24" s="10">
        <v>2</v>
      </c>
      <c r="D24" s="10" t="str">
        <f>'Рабочий лист'!B25</f>
        <v>Коноваленко В.С.</v>
      </c>
      <c r="E24" s="10" t="str">
        <f>'Рабочий лист'!C27</f>
        <v>ПК РЖД</v>
      </c>
      <c r="F24" s="85">
        <v>40.1</v>
      </c>
      <c r="G24" s="86"/>
    </row>
    <row r="25" spans="1:7" ht="15.75">
      <c r="A25" s="53">
        <f t="shared" si="0"/>
        <v>21</v>
      </c>
      <c r="B25" s="123">
        <v>11</v>
      </c>
      <c r="C25" s="53">
        <v>1</v>
      </c>
      <c r="D25" s="53" t="str">
        <f>'Рабочий лист'!B29</f>
        <v>Хромов К.О.</v>
      </c>
      <c r="E25" s="53" t="str">
        <f>'Рабочий лист'!C31</f>
        <v>6 ОФПС</v>
      </c>
      <c r="F25" s="87">
        <v>23.13</v>
      </c>
      <c r="G25" s="88"/>
    </row>
    <row r="26" spans="1:7" ht="16.5" thickBot="1">
      <c r="A26" s="10">
        <f t="shared" si="0"/>
        <v>22</v>
      </c>
      <c r="B26" s="124"/>
      <c r="C26" s="10">
        <v>2</v>
      </c>
      <c r="D26" s="10" t="str">
        <f>'Рабочий лист'!B33</f>
        <v>Анисимов К.Г.</v>
      </c>
      <c r="E26" s="10" t="str">
        <f>'Рабочий лист'!C35</f>
        <v>7 ОФПС</v>
      </c>
      <c r="F26" s="85">
        <v>27.58</v>
      </c>
      <c r="G26" s="86"/>
    </row>
    <row r="27" spans="1:7" ht="15.75">
      <c r="A27" s="53">
        <f t="shared" si="0"/>
        <v>23</v>
      </c>
      <c r="B27" s="123">
        <v>12</v>
      </c>
      <c r="C27" s="53">
        <v>1</v>
      </c>
      <c r="D27" s="53" t="str">
        <f>'Рабочий лист'!B37</f>
        <v>Помазан Н.В.</v>
      </c>
      <c r="E27" s="53" t="str">
        <f>'Рабочий лист'!C39</f>
        <v>19 ОФПС</v>
      </c>
      <c r="F27" s="87">
        <v>40.77</v>
      </c>
      <c r="G27" s="88"/>
    </row>
    <row r="28" spans="1:7" ht="16.5" thickBot="1">
      <c r="A28" s="10">
        <f t="shared" si="0"/>
        <v>24</v>
      </c>
      <c r="B28" s="124"/>
      <c r="C28" s="10">
        <v>2</v>
      </c>
      <c r="D28" s="90" t="str">
        <f>'Рабочий лист'!B41</f>
        <v>Тарабарин А.В.</v>
      </c>
      <c r="E28" s="90" t="str">
        <f>'Рабочий лист'!C43</f>
        <v>20 ОФПС</v>
      </c>
      <c r="F28" s="85">
        <v>23.6</v>
      </c>
      <c r="G28" s="86"/>
    </row>
    <row r="29" spans="1:7" ht="15.75">
      <c r="A29" s="53">
        <f t="shared" si="0"/>
        <v>25</v>
      </c>
      <c r="B29" s="123">
        <v>13</v>
      </c>
      <c r="C29" s="53">
        <v>1</v>
      </c>
      <c r="D29" s="53" t="str">
        <f>'Рабочий лист'!B45</f>
        <v>Молчанов А.А.</v>
      </c>
      <c r="E29" s="53" t="str">
        <f>'Рабочий лист'!C47</f>
        <v>1 ОФПС</v>
      </c>
      <c r="F29" s="87">
        <v>22.21</v>
      </c>
      <c r="G29" s="88"/>
    </row>
    <row r="30" spans="1:7" ht="16.5" thickBot="1">
      <c r="A30" s="10">
        <f t="shared" si="0"/>
        <v>26</v>
      </c>
      <c r="B30" s="124"/>
      <c r="C30" s="10">
        <v>2</v>
      </c>
      <c r="D30" s="10" t="str">
        <f>'Рабочий лист'!B49</f>
        <v>Петухов Н.Н.</v>
      </c>
      <c r="E30" s="10" t="str">
        <f>'Рабочий лист'!C51</f>
        <v>30-ОПС</v>
      </c>
      <c r="F30" s="85">
        <v>59.45</v>
      </c>
      <c r="G30" s="86"/>
    </row>
    <row r="31" spans="1:7" ht="15.75">
      <c r="A31" s="53">
        <f t="shared" si="0"/>
        <v>27</v>
      </c>
      <c r="B31" s="123">
        <v>14</v>
      </c>
      <c r="C31" s="53">
        <v>1</v>
      </c>
      <c r="D31" s="53" t="str">
        <f>'Рабочий лист'!B53</f>
        <v>Козлик М.М.</v>
      </c>
      <c r="E31" s="53" t="str">
        <f>'Рабочий лист'!C55</f>
        <v>СПЧ</v>
      </c>
      <c r="F31" s="87">
        <v>49.32</v>
      </c>
      <c r="G31" s="88"/>
    </row>
    <row r="32" spans="1:7" ht="16.5" thickBot="1">
      <c r="A32" s="10">
        <f t="shared" si="0"/>
        <v>28</v>
      </c>
      <c r="B32" s="124"/>
      <c r="C32" s="10">
        <v>2</v>
      </c>
      <c r="D32" s="10" t="str">
        <f>'Рабочий лист'!B57</f>
        <v>Каин М.В.</v>
      </c>
      <c r="E32" s="10" t="str">
        <f>'Рабочий лист'!C59</f>
        <v>15-ОПС</v>
      </c>
      <c r="F32" s="85">
        <v>99.8</v>
      </c>
      <c r="G32" s="86"/>
    </row>
    <row r="33" spans="1:7" ht="15.75">
      <c r="A33" s="53">
        <f t="shared" si="0"/>
        <v>29</v>
      </c>
      <c r="B33" s="123">
        <v>15</v>
      </c>
      <c r="C33" s="53">
        <v>1</v>
      </c>
      <c r="D33" s="53" t="str">
        <f>'Рабочий лист'!B6</f>
        <v>Распопов А.В.</v>
      </c>
      <c r="E33" s="53" t="str">
        <f>'Рабочий лист'!C6</f>
        <v>5 ОФПС</v>
      </c>
      <c r="F33" s="87">
        <v>23.83</v>
      </c>
      <c r="G33" s="88"/>
    </row>
    <row r="34" spans="1:7" ht="16.5" thickBot="1">
      <c r="A34" s="10">
        <f t="shared" si="0"/>
        <v>30</v>
      </c>
      <c r="B34" s="124"/>
      <c r="C34" s="10">
        <v>2</v>
      </c>
      <c r="D34" s="10" t="str">
        <f>'Рабочий лист'!B10</f>
        <v>Шевелев П.А.</v>
      </c>
      <c r="E34" s="10" t="str">
        <f>'Рабочий лист'!C10</f>
        <v>27 ОФПС</v>
      </c>
      <c r="F34" s="85">
        <v>29.16</v>
      </c>
      <c r="G34" s="86"/>
    </row>
    <row r="35" spans="1:7" ht="16.5" thickBot="1">
      <c r="A35" s="53">
        <f t="shared" si="0"/>
        <v>31</v>
      </c>
      <c r="B35" s="123">
        <v>16</v>
      </c>
      <c r="C35" s="53">
        <v>1</v>
      </c>
      <c r="D35" s="10" t="str">
        <f>'Рабочий лист'!B14</f>
        <v>Писарчук К.М.</v>
      </c>
      <c r="E35" s="10" t="str">
        <f>'Рабочий лист'!C14</f>
        <v>28-ОПС</v>
      </c>
      <c r="F35" s="87">
        <v>42.02</v>
      </c>
      <c r="G35" s="88"/>
    </row>
    <row r="36" spans="1:7" ht="16.5" thickBot="1">
      <c r="A36" s="10">
        <f t="shared" si="0"/>
        <v>32</v>
      </c>
      <c r="B36" s="124"/>
      <c r="C36" s="10">
        <v>2</v>
      </c>
      <c r="D36" s="10" t="str">
        <f>'Рабочий лист'!B18</f>
        <v>Ревковский К.В.</v>
      </c>
      <c r="E36" s="10" t="str">
        <f>'Рабочий лист'!C18</f>
        <v>2 ОФПС</v>
      </c>
      <c r="F36" s="85">
        <v>61.6</v>
      </c>
      <c r="G36" s="86"/>
    </row>
    <row r="37" spans="1:7" ht="15.75">
      <c r="A37" s="53">
        <f t="shared" si="0"/>
        <v>33</v>
      </c>
      <c r="B37" s="123">
        <v>17</v>
      </c>
      <c r="C37" s="53">
        <v>1</v>
      </c>
      <c r="D37" s="53" t="str">
        <f>'Рабочий лист'!B22</f>
        <v>Клемин  В.В.</v>
      </c>
      <c r="E37" s="53" t="str">
        <f>'Рабочий лист'!C22</f>
        <v>17-ОПС</v>
      </c>
      <c r="F37" s="87">
        <v>29.75</v>
      </c>
      <c r="G37" s="88"/>
    </row>
    <row r="38" spans="1:7" ht="16.5" thickBot="1">
      <c r="A38" s="10">
        <f t="shared" si="0"/>
        <v>34</v>
      </c>
      <c r="B38" s="124"/>
      <c r="C38" s="10">
        <v>2</v>
      </c>
      <c r="D38" s="10" t="str">
        <f>'Рабочий лист'!B26</f>
        <v>Ждакеев А.Н.</v>
      </c>
      <c r="E38" s="10" t="str">
        <f>'Рабочий лист'!C26</f>
        <v>ПК РЖД</v>
      </c>
      <c r="F38" s="85">
        <v>55.1</v>
      </c>
      <c r="G38" s="86"/>
    </row>
    <row r="39" spans="1:7" ht="15.75">
      <c r="A39" s="53">
        <f t="shared" si="0"/>
        <v>35</v>
      </c>
      <c r="B39" s="123">
        <v>18</v>
      </c>
      <c r="C39" s="53">
        <v>1</v>
      </c>
      <c r="D39" s="53" t="str">
        <f>'Рабочий лист'!B30</f>
        <v>Гиреев В.С.</v>
      </c>
      <c r="E39" s="53" t="str">
        <f>'Рабочий лист'!C30</f>
        <v>6 ОФПС</v>
      </c>
      <c r="F39" s="87">
        <v>22.36</v>
      </c>
      <c r="G39" s="88"/>
    </row>
    <row r="40" spans="1:7" ht="16.5" thickBot="1">
      <c r="A40" s="10">
        <f t="shared" si="0"/>
        <v>36</v>
      </c>
      <c r="B40" s="124"/>
      <c r="C40" s="10">
        <v>2</v>
      </c>
      <c r="D40" s="90" t="str">
        <f>'Рабочий лист'!B34</f>
        <v>Милокост П.В.</v>
      </c>
      <c r="E40" s="90" t="str">
        <f>'Рабочий лист'!C34</f>
        <v>7 ОФПС</v>
      </c>
      <c r="F40" s="85">
        <v>23.48</v>
      </c>
      <c r="G40" s="86"/>
    </row>
    <row r="41" spans="1:7" ht="15.75">
      <c r="A41" s="53">
        <f t="shared" si="0"/>
        <v>37</v>
      </c>
      <c r="B41" s="123">
        <v>19</v>
      </c>
      <c r="C41" s="53">
        <v>1</v>
      </c>
      <c r="D41" s="53" t="str">
        <f>'Рабочий лист'!B38</f>
        <v>Однороб М.А.</v>
      </c>
      <c r="E41" s="53" t="str">
        <f>'Рабочий лист'!C38</f>
        <v>19 ОФПС</v>
      </c>
      <c r="F41" s="87">
        <v>30.08</v>
      </c>
      <c r="G41" s="88"/>
    </row>
    <row r="42" spans="1:7" ht="16.5" thickBot="1">
      <c r="A42" s="10">
        <f t="shared" si="0"/>
        <v>38</v>
      </c>
      <c r="B42" s="124"/>
      <c r="C42" s="10">
        <v>2</v>
      </c>
      <c r="D42" s="10" t="str">
        <f>'Рабочий лист'!B42</f>
        <v>Марченко Р.Ю.</v>
      </c>
      <c r="E42" s="10" t="str">
        <f>'Рабочий лист'!C42</f>
        <v>20 ОФПС</v>
      </c>
      <c r="F42" s="85">
        <v>22.6</v>
      </c>
      <c r="G42" s="86"/>
    </row>
    <row r="43" spans="1:7" ht="15.75">
      <c r="A43" s="53">
        <f t="shared" si="0"/>
        <v>39</v>
      </c>
      <c r="B43" s="123">
        <v>20</v>
      </c>
      <c r="C43" s="53">
        <v>1</v>
      </c>
      <c r="D43" s="53" t="str">
        <f>'Рабочий лист'!B46</f>
        <v>Хлопов П.А.</v>
      </c>
      <c r="E43" s="53" t="str">
        <f>'Рабочий лист'!C46</f>
        <v>1 ОФПС</v>
      </c>
      <c r="F43" s="87">
        <v>99.8</v>
      </c>
      <c r="G43" s="88"/>
    </row>
    <row r="44" spans="1:7" ht="16.5" thickBot="1">
      <c r="A44" s="10">
        <f t="shared" si="0"/>
        <v>40</v>
      </c>
      <c r="B44" s="124"/>
      <c r="C44" s="10">
        <v>2</v>
      </c>
      <c r="D44" s="10" t="str">
        <f>'Рабочий лист'!B50</f>
        <v>Авдась В.П.</v>
      </c>
      <c r="E44" s="10" t="str">
        <f>'Рабочий лист'!C50</f>
        <v>30-ОПС</v>
      </c>
      <c r="F44" s="85">
        <v>80.71</v>
      </c>
      <c r="G44" s="86"/>
    </row>
    <row r="45" spans="1:7" ht="15.75">
      <c r="A45" s="53">
        <f t="shared" si="0"/>
        <v>41</v>
      </c>
      <c r="B45" s="123">
        <v>21</v>
      </c>
      <c r="C45" s="53">
        <v>1</v>
      </c>
      <c r="D45" s="53" t="str">
        <f>'Рабочий лист'!B54</f>
        <v>Грушко П.Г.</v>
      </c>
      <c r="E45" s="53" t="str">
        <f>'Рабочий лист'!C54</f>
        <v>СПЧ</v>
      </c>
      <c r="F45" s="87">
        <v>62.54</v>
      </c>
      <c r="G45" s="88"/>
    </row>
    <row r="46" spans="1:7" ht="16.5" thickBot="1">
      <c r="A46" s="10">
        <f t="shared" si="0"/>
        <v>42</v>
      </c>
      <c r="B46" s="124"/>
      <c r="C46" s="10">
        <v>2</v>
      </c>
      <c r="D46" s="10" t="str">
        <f>'Рабочий лист'!B58</f>
        <v>Пульченко А.А.</v>
      </c>
      <c r="E46" s="10" t="str">
        <f>'Рабочий лист'!C58</f>
        <v>15-ОПС</v>
      </c>
      <c r="F46" s="85">
        <v>70.31</v>
      </c>
      <c r="G46" s="86"/>
    </row>
    <row r="47" spans="1:7" ht="15.75">
      <c r="A47" s="53">
        <f t="shared" si="0"/>
        <v>43</v>
      </c>
      <c r="B47" s="123">
        <v>22</v>
      </c>
      <c r="C47" s="53">
        <v>1</v>
      </c>
      <c r="D47" s="53" t="str">
        <f>'Рабочий лист'!B7</f>
        <v>Терлецкий А.А.</v>
      </c>
      <c r="E47" s="53" t="str">
        <f>'Рабочий лист'!C7</f>
        <v>5 ОФПС</v>
      </c>
      <c r="F47" s="87">
        <v>26.1</v>
      </c>
      <c r="G47" s="88"/>
    </row>
    <row r="48" spans="1:7" ht="16.5" thickBot="1">
      <c r="A48" s="10">
        <f t="shared" si="0"/>
        <v>44</v>
      </c>
      <c r="B48" s="124"/>
      <c r="C48" s="10">
        <v>2</v>
      </c>
      <c r="D48" s="10" t="str">
        <f>'Рабочий лист'!B11</f>
        <v>Киселев А.И.</v>
      </c>
      <c r="E48" s="10" t="str">
        <f>'Рабочий лист'!C11</f>
        <v>27 ОФПС</v>
      </c>
      <c r="F48" s="85">
        <v>28.08</v>
      </c>
      <c r="G48" s="86"/>
    </row>
    <row r="49" spans="1:7" ht="15.75">
      <c r="A49" s="53">
        <f t="shared" si="0"/>
        <v>45</v>
      </c>
      <c r="B49" s="123">
        <v>23</v>
      </c>
      <c r="C49" s="53">
        <v>1</v>
      </c>
      <c r="D49" s="53" t="str">
        <f>'Рабочий лист'!B15</f>
        <v>Немушев В.А.</v>
      </c>
      <c r="E49" s="53" t="str">
        <f>'Рабочий лист'!C15</f>
        <v>28-ОПС</v>
      </c>
      <c r="F49" s="87">
        <v>41.06</v>
      </c>
      <c r="G49" s="88"/>
    </row>
    <row r="50" spans="1:7" ht="16.5" thickBot="1">
      <c r="A50" s="10">
        <f t="shared" si="0"/>
        <v>46</v>
      </c>
      <c r="B50" s="124"/>
      <c r="C50" s="10">
        <v>2</v>
      </c>
      <c r="D50" s="10" t="str">
        <f>'Рабочий лист'!B19</f>
        <v>Пасько Е.Д.</v>
      </c>
      <c r="E50" s="10" t="str">
        <f>'Рабочий лист'!C19</f>
        <v>2 ОФПС</v>
      </c>
      <c r="F50" s="85">
        <v>43.12</v>
      </c>
      <c r="G50" s="86"/>
    </row>
    <row r="51" spans="1:7" ht="16.5" thickBot="1">
      <c r="A51" s="53">
        <f t="shared" si="0"/>
        <v>47</v>
      </c>
      <c r="B51" s="123">
        <v>24</v>
      </c>
      <c r="C51" s="53">
        <v>1</v>
      </c>
      <c r="D51" s="10" t="str">
        <f>'Рабочий лист'!B23</f>
        <v>Акимов В.В.</v>
      </c>
      <c r="E51" s="10" t="str">
        <f>'Рабочий лист'!C23</f>
        <v>17-ОПС</v>
      </c>
      <c r="F51" s="87">
        <v>45.9</v>
      </c>
      <c r="G51" s="88"/>
    </row>
    <row r="52" spans="1:7" ht="16.5" thickBot="1">
      <c r="A52" s="10">
        <f t="shared" si="0"/>
        <v>48</v>
      </c>
      <c r="B52" s="124"/>
      <c r="C52" s="10">
        <v>2</v>
      </c>
      <c r="D52" s="10" t="str">
        <f>'Рабочий лист'!B27</f>
        <v>Лыков И.В.</v>
      </c>
      <c r="E52" s="10" t="str">
        <f>'Рабочий лист'!C27</f>
        <v>ПК РЖД</v>
      </c>
      <c r="F52" s="85">
        <v>60.38</v>
      </c>
      <c r="G52" s="86"/>
    </row>
    <row r="53" spans="1:7" ht="15.75">
      <c r="A53" s="53">
        <f t="shared" si="0"/>
        <v>49</v>
      </c>
      <c r="B53" s="123">
        <v>25</v>
      </c>
      <c r="C53" s="53">
        <v>1</v>
      </c>
      <c r="D53" s="53" t="str">
        <f>'Рабочий лист'!B31</f>
        <v>Хреков П.О.</v>
      </c>
      <c r="E53" s="53" t="str">
        <f>'Рабочий лист'!C31</f>
        <v>6 ОФПС</v>
      </c>
      <c r="F53" s="87">
        <v>28.2</v>
      </c>
      <c r="G53" s="88"/>
    </row>
    <row r="54" spans="1:7" ht="16.5" thickBot="1">
      <c r="A54" s="10">
        <f t="shared" si="0"/>
        <v>50</v>
      </c>
      <c r="B54" s="124"/>
      <c r="C54" s="10">
        <v>2</v>
      </c>
      <c r="D54" s="90" t="str">
        <f>'Рабочий лист'!B35</f>
        <v>Черкасов В.А.</v>
      </c>
      <c r="E54" s="90" t="str">
        <f>'Рабочий лист'!C35</f>
        <v>7 ОФПС</v>
      </c>
      <c r="F54" s="85">
        <v>24.47</v>
      </c>
      <c r="G54" s="86"/>
    </row>
    <row r="55" spans="1:7" ht="15.75">
      <c r="A55" s="53">
        <f t="shared" si="0"/>
        <v>51</v>
      </c>
      <c r="B55" s="123">
        <v>26</v>
      </c>
      <c r="C55" s="53">
        <v>1</v>
      </c>
      <c r="D55" s="53" t="str">
        <f>'Рабочий лист'!B39</f>
        <v>Чернышов А.В.</v>
      </c>
      <c r="E55" s="53" t="str">
        <f>'Рабочий лист'!C39</f>
        <v>19 ОФПС</v>
      </c>
      <c r="F55" s="87">
        <v>33.16</v>
      </c>
      <c r="G55" s="88"/>
    </row>
    <row r="56" spans="1:7" ht="16.5" thickBot="1">
      <c r="A56" s="10">
        <f t="shared" si="0"/>
        <v>52</v>
      </c>
      <c r="B56" s="124"/>
      <c r="C56" s="10">
        <v>2</v>
      </c>
      <c r="D56" s="90" t="str">
        <f>'Рабочий лист'!B43</f>
        <v>Марченко А.Ф.</v>
      </c>
      <c r="E56" s="90" t="str">
        <f>'Рабочий лист'!C43</f>
        <v>20 ОФПС</v>
      </c>
      <c r="F56" s="85">
        <v>63</v>
      </c>
      <c r="G56" s="86"/>
    </row>
    <row r="57" spans="1:7" ht="16.5" thickBot="1">
      <c r="A57" s="53">
        <f t="shared" si="0"/>
        <v>53</v>
      </c>
      <c r="B57" s="123">
        <v>27</v>
      </c>
      <c r="C57" s="53">
        <v>1</v>
      </c>
      <c r="D57" s="90" t="str">
        <f>'Рабочий лист'!B47</f>
        <v>Исаченко А.С. </v>
      </c>
      <c r="E57" s="90" t="str">
        <f>'Рабочий лист'!C47</f>
        <v>1 ОФПС</v>
      </c>
      <c r="F57" s="87">
        <v>29.95</v>
      </c>
      <c r="G57" s="88"/>
    </row>
    <row r="58" spans="1:7" ht="16.5" thickBot="1">
      <c r="A58" s="10">
        <f t="shared" si="0"/>
        <v>54</v>
      </c>
      <c r="B58" s="124"/>
      <c r="C58" s="10">
        <v>2</v>
      </c>
      <c r="D58" s="90" t="str">
        <f>'Рабочий лист'!B51</f>
        <v>Шаров</v>
      </c>
      <c r="E58" s="90" t="str">
        <f>'Рабочий лист'!C51</f>
        <v>30-ОПС</v>
      </c>
      <c r="F58" s="85">
        <v>54.89</v>
      </c>
      <c r="G58" s="86"/>
    </row>
    <row r="59" spans="1:7" ht="16.5" thickBot="1">
      <c r="A59" s="53">
        <f t="shared" si="0"/>
        <v>55</v>
      </c>
      <c r="B59" s="123">
        <v>28</v>
      </c>
      <c r="C59" s="53">
        <v>1</v>
      </c>
      <c r="D59" s="90" t="str">
        <f>'Рабочий лист'!B55</f>
        <v>Черняк А.Ю.</v>
      </c>
      <c r="E59" s="90" t="str">
        <f>'Рабочий лист'!C55</f>
        <v>СПЧ</v>
      </c>
      <c r="F59" s="87">
        <v>99.8</v>
      </c>
      <c r="G59" s="88"/>
    </row>
    <row r="60" spans="1:7" ht="16.5" thickBot="1">
      <c r="A60" s="10">
        <f t="shared" si="0"/>
        <v>56</v>
      </c>
      <c r="B60" s="124"/>
      <c r="C60" s="10">
        <v>2</v>
      </c>
      <c r="D60" s="90" t="str">
        <f>'Рабочий лист'!B59</f>
        <v>Екатеринин С.Н.</v>
      </c>
      <c r="E60" s="90" t="str">
        <f>'Рабочий лист'!C59</f>
        <v>15-ОПС</v>
      </c>
      <c r="F60" s="85">
        <v>33.75</v>
      </c>
      <c r="G60" s="86"/>
    </row>
  </sheetData>
  <sheetProtection/>
  <autoFilter ref="A4:G60"/>
  <mergeCells count="31">
    <mergeCell ref="B49:B50"/>
    <mergeCell ref="B51:B52"/>
    <mergeCell ref="B57:B58"/>
    <mergeCell ref="B59:B60"/>
    <mergeCell ref="B53:B54"/>
    <mergeCell ref="B55:B56"/>
    <mergeCell ref="B31:B32"/>
    <mergeCell ref="B33:B34"/>
    <mergeCell ref="B45:B46"/>
    <mergeCell ref="B47:B48"/>
    <mergeCell ref="B35:B36"/>
    <mergeCell ref="B37:B38"/>
    <mergeCell ref="B39:B40"/>
    <mergeCell ref="B41:B42"/>
    <mergeCell ref="B43:B44"/>
    <mergeCell ref="B27:B28"/>
    <mergeCell ref="B29:B30"/>
    <mergeCell ref="B15:B16"/>
    <mergeCell ref="B17:B18"/>
    <mergeCell ref="B19:B20"/>
    <mergeCell ref="B21:B22"/>
    <mergeCell ref="B25:B26"/>
    <mergeCell ref="A1:G1"/>
    <mergeCell ref="A3:G3"/>
    <mergeCell ref="B5:B6"/>
    <mergeCell ref="B23:B24"/>
    <mergeCell ref="B7:B8"/>
    <mergeCell ref="B9:B10"/>
    <mergeCell ref="B11:B12"/>
    <mergeCell ref="B13:B14"/>
    <mergeCell ref="A2:G2"/>
  </mergeCells>
  <printOptions horizontalCentered="1"/>
  <pageMargins left="0.5905511811023623" right="0.5905511811023623" top="0.3937007874015748" bottom="0.3937007874015748" header="0" footer="0"/>
  <pageSetup fitToHeight="6" fitToWidth="1" horizontalDpi="600" verticalDpi="600" orientation="landscape" paperSize="9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60"/>
  <sheetViews>
    <sheetView zoomScaleSheetLayoutView="100" zoomScalePageLayoutView="0" workbookViewId="0" topLeftCell="A40">
      <selection activeCell="E53" sqref="E53:E56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17.421875" style="0" customWidth="1"/>
    <col min="4" max="4" width="35.00390625" style="0" customWidth="1"/>
    <col min="5" max="5" width="18.7109375" style="0" customWidth="1"/>
    <col min="6" max="6" width="38.57421875" style="0" customWidth="1"/>
  </cols>
  <sheetData>
    <row r="1" spans="1:6" ht="21" customHeight="1">
      <c r="A1" s="118" t="s">
        <v>20</v>
      </c>
      <c r="B1" s="118"/>
      <c r="C1" s="118"/>
      <c r="D1" s="118"/>
      <c r="E1" s="118"/>
      <c r="F1" s="118"/>
    </row>
    <row r="2" spans="1:6" ht="20.25" customHeight="1">
      <c r="A2" s="119" t="s">
        <v>27</v>
      </c>
      <c r="B2" s="119"/>
      <c r="C2" s="119"/>
      <c r="D2" s="119"/>
      <c r="E2" s="119"/>
      <c r="F2" s="119"/>
    </row>
    <row r="3" spans="1:6" ht="35.25" customHeight="1">
      <c r="A3" s="120" t="s">
        <v>23</v>
      </c>
      <c r="B3" s="120"/>
      <c r="C3" s="120"/>
      <c r="D3" s="120"/>
      <c r="E3" s="120"/>
      <c r="F3" s="120"/>
    </row>
    <row r="4" spans="1:6" ht="21.75" customHeight="1">
      <c r="A4" s="46" t="s">
        <v>3</v>
      </c>
      <c r="B4" s="46" t="s">
        <v>5</v>
      </c>
      <c r="C4" s="46" t="s">
        <v>10</v>
      </c>
      <c r="D4" s="46" t="s">
        <v>0</v>
      </c>
      <c r="E4" s="47" t="s">
        <v>2</v>
      </c>
      <c r="F4" s="47" t="s">
        <v>24</v>
      </c>
    </row>
    <row r="5" spans="1:6" ht="15.75">
      <c r="A5" s="62">
        <v>1</v>
      </c>
      <c r="B5" s="127">
        <v>1</v>
      </c>
      <c r="C5" s="121" t="str">
        <f>'Рабочий лист'!C4</f>
        <v>5 ОФПС</v>
      </c>
      <c r="D5" s="3" t="str">
        <f>'Рабочий лист'!B4</f>
        <v>Острошенко П.Н.</v>
      </c>
      <c r="E5" s="132">
        <v>404.32</v>
      </c>
      <c r="F5" s="69"/>
    </row>
    <row r="6" spans="1:6" ht="15.75">
      <c r="A6" s="62">
        <f>A5+1</f>
        <v>2</v>
      </c>
      <c r="B6" s="127"/>
      <c r="C6" s="129"/>
      <c r="D6" s="3" t="str">
        <f>'Рабочий лист'!B5</f>
        <v>Стефанчишин А.Е. </v>
      </c>
      <c r="E6" s="132"/>
      <c r="F6" s="69"/>
    </row>
    <row r="7" spans="1:6" ht="15.75">
      <c r="A7" s="62">
        <f aca="true" t="shared" si="0" ref="A7:A60">A6+1</f>
        <v>3</v>
      </c>
      <c r="B7" s="127"/>
      <c r="C7" s="129"/>
      <c r="D7" s="3" t="str">
        <f>'Рабочий лист'!B6</f>
        <v>Распопов А.В.</v>
      </c>
      <c r="E7" s="132"/>
      <c r="F7" s="69"/>
    </row>
    <row r="8" spans="1:6" ht="16.5" thickBot="1">
      <c r="A8" s="63">
        <f t="shared" si="0"/>
        <v>4</v>
      </c>
      <c r="B8" s="128"/>
      <c r="C8" s="122"/>
      <c r="D8" s="10" t="str">
        <f>'Рабочий лист'!B7</f>
        <v>Терлецкий А.А.</v>
      </c>
      <c r="E8" s="134"/>
      <c r="F8" s="70"/>
    </row>
    <row r="9" spans="1:6" ht="15.75">
      <c r="A9" s="73">
        <f t="shared" si="0"/>
        <v>5</v>
      </c>
      <c r="B9" s="126">
        <v>2</v>
      </c>
      <c r="C9" s="125" t="str">
        <f>'Рабочий лист'!C8</f>
        <v>27 ОФПС</v>
      </c>
      <c r="D9" s="55" t="str">
        <f>'Рабочий лист'!B8</f>
        <v>Карначенков Д.А.</v>
      </c>
      <c r="E9" s="131">
        <v>515.83</v>
      </c>
      <c r="F9" s="71"/>
    </row>
    <row r="10" spans="1:6" ht="15.75">
      <c r="A10" s="62">
        <f t="shared" si="0"/>
        <v>6</v>
      </c>
      <c r="B10" s="127"/>
      <c r="C10" s="129"/>
      <c r="D10" s="3" t="str">
        <f>'Рабочий лист'!B9</f>
        <v>Яковлев В.С.</v>
      </c>
      <c r="E10" s="132"/>
      <c r="F10" s="69"/>
    </row>
    <row r="11" spans="1:6" ht="15.75">
      <c r="A11" s="62">
        <f t="shared" si="0"/>
        <v>7</v>
      </c>
      <c r="B11" s="127"/>
      <c r="C11" s="129"/>
      <c r="D11" s="3" t="str">
        <f>'Рабочий лист'!B10</f>
        <v>Шевелев П.А.</v>
      </c>
      <c r="E11" s="132"/>
      <c r="F11" s="69"/>
    </row>
    <row r="12" spans="1:6" ht="16.5" thickBot="1">
      <c r="A12" s="63">
        <f t="shared" si="0"/>
        <v>8</v>
      </c>
      <c r="B12" s="128"/>
      <c r="C12" s="122"/>
      <c r="D12" s="10" t="str">
        <f>'Рабочий лист'!B11</f>
        <v>Киселев А.И.</v>
      </c>
      <c r="E12" s="134"/>
      <c r="F12" s="70"/>
    </row>
    <row r="13" spans="1:6" ht="15.75">
      <c r="A13" s="72">
        <f t="shared" si="0"/>
        <v>9</v>
      </c>
      <c r="B13" s="126">
        <v>3</v>
      </c>
      <c r="C13" s="125" t="str">
        <f>'Рабочий лист'!C12</f>
        <v>28-ОПС</v>
      </c>
      <c r="D13" s="55" t="str">
        <f>'Рабочий лист'!B12</f>
        <v>Бабенко Е.А.</v>
      </c>
      <c r="E13" s="131">
        <v>678.93</v>
      </c>
      <c r="F13" s="71"/>
    </row>
    <row r="14" spans="1:6" ht="15.75">
      <c r="A14" s="62">
        <f t="shared" si="0"/>
        <v>10</v>
      </c>
      <c r="B14" s="127"/>
      <c r="C14" s="129"/>
      <c r="D14" s="3" t="str">
        <f>'Рабочий лист'!B13</f>
        <v>Святенко А.Л.</v>
      </c>
      <c r="E14" s="132"/>
      <c r="F14" s="69"/>
    </row>
    <row r="15" spans="1:6" ht="15.75">
      <c r="A15" s="62">
        <f t="shared" si="0"/>
        <v>11</v>
      </c>
      <c r="B15" s="127"/>
      <c r="C15" s="129"/>
      <c r="D15" s="3" t="str">
        <f>'Рабочий лист'!B14</f>
        <v>Писарчук К.М.</v>
      </c>
      <c r="E15" s="132"/>
      <c r="F15" s="69"/>
    </row>
    <row r="16" spans="1:6" ht="16.5" thickBot="1">
      <c r="A16" s="63">
        <f t="shared" si="0"/>
        <v>12</v>
      </c>
      <c r="B16" s="128"/>
      <c r="C16" s="122"/>
      <c r="D16" s="10" t="str">
        <f>'Рабочий лист'!B15</f>
        <v>Немушев В.А.</v>
      </c>
      <c r="E16" s="133"/>
      <c r="F16" s="70"/>
    </row>
    <row r="17" spans="1:6" ht="15.75">
      <c r="A17" s="72">
        <f t="shared" si="0"/>
        <v>13</v>
      </c>
      <c r="B17" s="126">
        <v>4</v>
      </c>
      <c r="C17" s="125" t="str">
        <f>'Рабочий лист'!C16</f>
        <v>2 ОФПС</v>
      </c>
      <c r="D17" s="55" t="str">
        <f>'Рабочий лист'!B16</f>
        <v>Мидько Е.В.</v>
      </c>
      <c r="E17" s="131">
        <v>365</v>
      </c>
      <c r="F17" s="71"/>
    </row>
    <row r="18" spans="1:6" ht="15.75">
      <c r="A18" s="62">
        <f t="shared" si="0"/>
        <v>14</v>
      </c>
      <c r="B18" s="127"/>
      <c r="C18" s="129"/>
      <c r="D18" s="3" t="str">
        <f>'Рабочий лист'!B17</f>
        <v>Кузьмин А.Н.</v>
      </c>
      <c r="E18" s="132"/>
      <c r="F18" s="69"/>
    </row>
    <row r="19" spans="1:6" ht="15.75">
      <c r="A19" s="62">
        <f t="shared" si="0"/>
        <v>15</v>
      </c>
      <c r="B19" s="127"/>
      <c r="C19" s="129"/>
      <c r="D19" s="3" t="str">
        <f>'Рабочий лист'!B18</f>
        <v>Ревковский К.В.</v>
      </c>
      <c r="E19" s="132"/>
      <c r="F19" s="69"/>
    </row>
    <row r="20" spans="1:6" ht="16.5" thickBot="1">
      <c r="A20" s="63">
        <f t="shared" si="0"/>
        <v>16</v>
      </c>
      <c r="B20" s="128"/>
      <c r="C20" s="122"/>
      <c r="D20" s="10" t="str">
        <f>'Рабочий лист'!B19</f>
        <v>Пасько Е.Д.</v>
      </c>
      <c r="E20" s="134"/>
      <c r="F20" s="70"/>
    </row>
    <row r="21" spans="1:6" ht="15.75">
      <c r="A21" s="72">
        <f t="shared" si="0"/>
        <v>17</v>
      </c>
      <c r="B21" s="126">
        <v>5</v>
      </c>
      <c r="C21" s="125" t="str">
        <f>'Рабочий лист'!C20</f>
        <v>17-ОПС</v>
      </c>
      <c r="D21" s="55" t="str">
        <f>'Рабочий лист'!B20</f>
        <v>Авдошкин Г.Г.</v>
      </c>
      <c r="E21" s="131">
        <v>301.63</v>
      </c>
      <c r="F21" s="71"/>
    </row>
    <row r="22" spans="1:6" ht="15.75">
      <c r="A22" s="62">
        <f t="shared" si="0"/>
        <v>18</v>
      </c>
      <c r="B22" s="127"/>
      <c r="C22" s="129"/>
      <c r="D22" s="3" t="str">
        <f>'Рабочий лист'!B21</f>
        <v>Алехин С.Е.</v>
      </c>
      <c r="E22" s="132"/>
      <c r="F22" s="69"/>
    </row>
    <row r="23" spans="1:6" ht="15.75">
      <c r="A23" s="62">
        <f t="shared" si="0"/>
        <v>19</v>
      </c>
      <c r="B23" s="127"/>
      <c r="C23" s="129"/>
      <c r="D23" s="3" t="str">
        <f>'Рабочий лист'!B22</f>
        <v>Клемин  В.В.</v>
      </c>
      <c r="E23" s="132"/>
      <c r="F23" s="69"/>
    </row>
    <row r="24" spans="1:6" ht="16.5" thickBot="1">
      <c r="A24" s="63">
        <f t="shared" si="0"/>
        <v>20</v>
      </c>
      <c r="B24" s="128"/>
      <c r="C24" s="122"/>
      <c r="D24" s="10" t="str">
        <f>'Рабочий лист'!B23</f>
        <v>Акимов В.В.</v>
      </c>
      <c r="E24" s="133"/>
      <c r="F24" s="70"/>
    </row>
    <row r="25" spans="1:6" ht="15.75">
      <c r="A25" s="72">
        <f t="shared" si="0"/>
        <v>21</v>
      </c>
      <c r="B25" s="126">
        <v>6</v>
      </c>
      <c r="C25" s="125" t="str">
        <f>'Рабочий лист'!C24</f>
        <v>ПК РЖД</v>
      </c>
      <c r="D25" s="55" t="str">
        <f>'Рабочий лист'!B24</f>
        <v>Ермачков Д.А.</v>
      </c>
      <c r="E25" s="131">
        <v>605.38</v>
      </c>
      <c r="F25" s="71"/>
    </row>
    <row r="26" spans="1:6" ht="15.75">
      <c r="A26" s="62">
        <f t="shared" si="0"/>
        <v>22</v>
      </c>
      <c r="B26" s="127"/>
      <c r="C26" s="129"/>
      <c r="D26" s="3" t="str">
        <f>'Рабочий лист'!B25</f>
        <v>Коноваленко В.С.</v>
      </c>
      <c r="E26" s="132"/>
      <c r="F26" s="69"/>
    </row>
    <row r="27" spans="1:6" ht="15.75">
      <c r="A27" s="62">
        <f t="shared" si="0"/>
        <v>23</v>
      </c>
      <c r="B27" s="127"/>
      <c r="C27" s="129"/>
      <c r="D27" s="3" t="str">
        <f>'Рабочий лист'!B26</f>
        <v>Ждакеев А.Н.</v>
      </c>
      <c r="E27" s="132"/>
      <c r="F27" s="69"/>
    </row>
    <row r="28" spans="1:6" ht="16.5" thickBot="1">
      <c r="A28" s="63">
        <f t="shared" si="0"/>
        <v>24</v>
      </c>
      <c r="B28" s="128"/>
      <c r="C28" s="122"/>
      <c r="D28" s="10" t="str">
        <f>'Рабочий лист'!B27</f>
        <v>Лыков И.В.</v>
      </c>
      <c r="E28" s="134"/>
      <c r="F28" s="70"/>
    </row>
    <row r="29" spans="1:6" ht="15.75">
      <c r="A29" s="72">
        <f t="shared" si="0"/>
        <v>25</v>
      </c>
      <c r="B29" s="126">
        <v>7</v>
      </c>
      <c r="C29" s="125" t="str">
        <f>'Рабочий лист'!C28</f>
        <v>6 ОФПС</v>
      </c>
      <c r="D29" s="55" t="str">
        <f>'Рабочий лист'!B28</f>
        <v>Аросланкин В.А.</v>
      </c>
      <c r="E29" s="131">
        <v>288.15</v>
      </c>
      <c r="F29" s="71"/>
    </row>
    <row r="30" spans="1:6" ht="15.75">
      <c r="A30" s="62">
        <f t="shared" si="0"/>
        <v>26</v>
      </c>
      <c r="B30" s="127"/>
      <c r="C30" s="129"/>
      <c r="D30" s="3" t="str">
        <f>'Рабочий лист'!B29</f>
        <v>Хромов К.О.</v>
      </c>
      <c r="E30" s="132"/>
      <c r="F30" s="69"/>
    </row>
    <row r="31" spans="1:6" ht="15.75">
      <c r="A31" s="62">
        <f t="shared" si="0"/>
        <v>27</v>
      </c>
      <c r="B31" s="127"/>
      <c r="C31" s="129"/>
      <c r="D31" s="3" t="str">
        <f>'Рабочий лист'!B30</f>
        <v>Гиреев В.С.</v>
      </c>
      <c r="E31" s="132"/>
      <c r="F31" s="69"/>
    </row>
    <row r="32" spans="1:6" ht="16.5" thickBot="1">
      <c r="A32" s="63">
        <f t="shared" si="0"/>
        <v>28</v>
      </c>
      <c r="B32" s="128"/>
      <c r="C32" s="122"/>
      <c r="D32" s="10" t="str">
        <f>'Рабочий лист'!B31</f>
        <v>Хреков П.О.</v>
      </c>
      <c r="E32" s="133"/>
      <c r="F32" s="70"/>
    </row>
    <row r="33" spans="1:6" ht="15.75">
      <c r="A33" s="72">
        <f t="shared" si="0"/>
        <v>29</v>
      </c>
      <c r="B33" s="126">
        <v>8</v>
      </c>
      <c r="C33" s="125" t="str">
        <f>'Рабочий лист'!C32</f>
        <v>7 ОФПС</v>
      </c>
      <c r="D33" s="55" t="str">
        <f>'Рабочий лист'!B32</f>
        <v>Хабаров А.М.</v>
      </c>
      <c r="E33" s="131">
        <v>378.56</v>
      </c>
      <c r="F33" s="71"/>
    </row>
    <row r="34" spans="1:6" ht="15.75">
      <c r="A34" s="62">
        <f t="shared" si="0"/>
        <v>30</v>
      </c>
      <c r="B34" s="127"/>
      <c r="C34" s="129"/>
      <c r="D34" s="3" t="str">
        <f>'Рабочий лист'!B33</f>
        <v>Анисимов К.Г.</v>
      </c>
      <c r="E34" s="132"/>
      <c r="F34" s="69"/>
    </row>
    <row r="35" spans="1:6" ht="15.75">
      <c r="A35" s="62">
        <f t="shared" si="0"/>
        <v>31</v>
      </c>
      <c r="B35" s="127"/>
      <c r="C35" s="129"/>
      <c r="D35" s="3" t="str">
        <f>'Рабочий лист'!B34</f>
        <v>Милокост П.В.</v>
      </c>
      <c r="E35" s="132"/>
      <c r="F35" s="69"/>
    </row>
    <row r="36" spans="1:6" ht="16.5" thickBot="1">
      <c r="A36" s="63">
        <f t="shared" si="0"/>
        <v>32</v>
      </c>
      <c r="B36" s="128"/>
      <c r="C36" s="122"/>
      <c r="D36" s="10" t="str">
        <f>'Рабочий лист'!B35</f>
        <v>Черкасов В.А.</v>
      </c>
      <c r="E36" s="134"/>
      <c r="F36" s="70"/>
    </row>
    <row r="37" spans="1:6" ht="15.75">
      <c r="A37" s="72">
        <f t="shared" si="0"/>
        <v>33</v>
      </c>
      <c r="B37" s="126">
        <v>9</v>
      </c>
      <c r="C37" s="125" t="str">
        <f>'Рабочий лист'!C36</f>
        <v>19 ОФПС</v>
      </c>
      <c r="D37" s="55" t="str">
        <f>'Рабочий лист'!B36</f>
        <v>Николаев А.В. </v>
      </c>
      <c r="E37" s="131">
        <v>439.35</v>
      </c>
      <c r="F37" s="71"/>
    </row>
    <row r="38" spans="1:6" ht="15.75">
      <c r="A38" s="62">
        <f t="shared" si="0"/>
        <v>34</v>
      </c>
      <c r="B38" s="127"/>
      <c r="C38" s="129"/>
      <c r="D38" s="3" t="str">
        <f>'Рабочий лист'!B37</f>
        <v>Помазан Н.В.</v>
      </c>
      <c r="E38" s="132"/>
      <c r="F38" s="69"/>
    </row>
    <row r="39" spans="1:6" ht="15.75">
      <c r="A39" s="62">
        <f t="shared" si="0"/>
        <v>35</v>
      </c>
      <c r="B39" s="127"/>
      <c r="C39" s="129"/>
      <c r="D39" s="3" t="str">
        <f>'Рабочий лист'!B38</f>
        <v>Однороб М.А.</v>
      </c>
      <c r="E39" s="132"/>
      <c r="F39" s="69"/>
    </row>
    <row r="40" spans="1:6" ht="16.5" thickBot="1">
      <c r="A40" s="63">
        <f t="shared" si="0"/>
        <v>36</v>
      </c>
      <c r="B40" s="128"/>
      <c r="C40" s="122"/>
      <c r="D40" s="10" t="str">
        <f>'Рабочий лист'!B39</f>
        <v>Чернышов А.В.</v>
      </c>
      <c r="E40" s="133"/>
      <c r="F40" s="70"/>
    </row>
    <row r="41" spans="1:6" ht="15.75">
      <c r="A41" s="72">
        <f t="shared" si="0"/>
        <v>37</v>
      </c>
      <c r="B41" s="126">
        <v>10</v>
      </c>
      <c r="C41" s="125" t="str">
        <f>'Рабочий лист'!C40</f>
        <v>20 ОФПС</v>
      </c>
      <c r="D41" s="55" t="str">
        <f>'Рабочий лист'!B40</f>
        <v>Калашник В.В.</v>
      </c>
      <c r="E41" s="131">
        <v>384.99</v>
      </c>
      <c r="F41" s="71"/>
    </row>
    <row r="42" spans="1:6" ht="15.75">
      <c r="A42" s="62">
        <f t="shared" si="0"/>
        <v>38</v>
      </c>
      <c r="B42" s="127"/>
      <c r="C42" s="129"/>
      <c r="D42" s="3" t="str">
        <f>'Рабочий лист'!B41</f>
        <v>Тарабарин А.В.</v>
      </c>
      <c r="E42" s="132"/>
      <c r="F42" s="69"/>
    </row>
    <row r="43" spans="1:6" ht="15.75">
      <c r="A43" s="62">
        <f t="shared" si="0"/>
        <v>39</v>
      </c>
      <c r="B43" s="127"/>
      <c r="C43" s="129"/>
      <c r="D43" s="3" t="str">
        <f>'Рабочий лист'!B42</f>
        <v>Марченко Р.Ю.</v>
      </c>
      <c r="E43" s="132"/>
      <c r="F43" s="69"/>
    </row>
    <row r="44" spans="1:6" ht="16.5" thickBot="1">
      <c r="A44" s="63">
        <f t="shared" si="0"/>
        <v>40</v>
      </c>
      <c r="B44" s="128"/>
      <c r="C44" s="130"/>
      <c r="D44" s="10" t="str">
        <f>'Рабочий лист'!B43</f>
        <v>Марченко А.Ф.</v>
      </c>
      <c r="E44" s="134"/>
      <c r="F44" s="70"/>
    </row>
    <row r="45" spans="1:6" ht="15.75">
      <c r="A45" s="61">
        <f t="shared" si="0"/>
        <v>41</v>
      </c>
      <c r="B45" s="126">
        <v>11</v>
      </c>
      <c r="C45" s="125" t="str">
        <f>'Рабочий лист'!C44</f>
        <v>1 ОФПС</v>
      </c>
      <c r="D45" s="55" t="str">
        <f>'Рабочий лист'!B44</f>
        <v>Кормушкин А.Н.</v>
      </c>
      <c r="E45" s="131">
        <v>297.09</v>
      </c>
      <c r="F45" s="71"/>
    </row>
    <row r="46" spans="1:6" ht="15.75">
      <c r="A46" s="72">
        <f t="shared" si="0"/>
        <v>42</v>
      </c>
      <c r="B46" s="127"/>
      <c r="C46" s="129"/>
      <c r="D46" s="3" t="str">
        <f>'Рабочий лист'!B45</f>
        <v>Молчанов А.А.</v>
      </c>
      <c r="E46" s="132"/>
      <c r="F46" s="69"/>
    </row>
    <row r="47" spans="1:6" ht="15.75">
      <c r="A47" s="62">
        <f t="shared" si="0"/>
        <v>43</v>
      </c>
      <c r="B47" s="127"/>
      <c r="C47" s="129"/>
      <c r="D47" s="3" t="str">
        <f>'Рабочий лист'!B46</f>
        <v>Хлопов П.А.</v>
      </c>
      <c r="E47" s="132"/>
      <c r="F47" s="69"/>
    </row>
    <row r="48" spans="1:6" ht="16.5" thickBot="1">
      <c r="A48" s="63">
        <f t="shared" si="0"/>
        <v>44</v>
      </c>
      <c r="B48" s="128"/>
      <c r="C48" s="130"/>
      <c r="D48" s="10" t="str">
        <f>'Рабочий лист'!B47</f>
        <v>Исаченко А.С. </v>
      </c>
      <c r="E48" s="134"/>
      <c r="F48" s="70"/>
    </row>
    <row r="49" spans="1:6" ht="15.75">
      <c r="A49" s="72">
        <f t="shared" si="0"/>
        <v>45</v>
      </c>
      <c r="B49" s="126">
        <v>12</v>
      </c>
      <c r="C49" s="125" t="str">
        <f>'Рабочий лист'!C48</f>
        <v>30-ОПС</v>
      </c>
      <c r="D49" s="55" t="str">
        <f>'Рабочий лист'!B48</f>
        <v>Клобуков В.Ю.</v>
      </c>
      <c r="E49" s="131">
        <v>510.63</v>
      </c>
      <c r="F49" s="71"/>
    </row>
    <row r="50" spans="1:6" ht="15.75">
      <c r="A50" s="62">
        <f t="shared" si="0"/>
        <v>46</v>
      </c>
      <c r="B50" s="127"/>
      <c r="C50" s="129"/>
      <c r="D50" s="3" t="str">
        <f>'Рабочий лист'!B49</f>
        <v>Петухов Н.Н.</v>
      </c>
      <c r="E50" s="132"/>
      <c r="F50" s="69"/>
    </row>
    <row r="51" spans="1:6" ht="15.75">
      <c r="A51" s="62">
        <f t="shared" si="0"/>
        <v>47</v>
      </c>
      <c r="B51" s="127"/>
      <c r="C51" s="129"/>
      <c r="D51" s="3" t="str">
        <f>'Рабочий лист'!B50</f>
        <v>Авдась В.П.</v>
      </c>
      <c r="E51" s="132"/>
      <c r="F51" s="69"/>
    </row>
    <row r="52" spans="1:6" ht="16.5" thickBot="1">
      <c r="A52" s="63">
        <f t="shared" si="0"/>
        <v>48</v>
      </c>
      <c r="B52" s="128"/>
      <c r="C52" s="130"/>
      <c r="D52" s="10" t="str">
        <f>'Рабочий лист'!B51</f>
        <v>Шаров</v>
      </c>
      <c r="E52" s="133"/>
      <c r="F52" s="70"/>
    </row>
    <row r="53" spans="1:6" ht="15.75">
      <c r="A53" s="72">
        <f t="shared" si="0"/>
        <v>49</v>
      </c>
      <c r="B53" s="126">
        <v>13</v>
      </c>
      <c r="C53" s="125" t="str">
        <f>'Рабочий лист'!C52</f>
        <v>СПЧ</v>
      </c>
      <c r="D53" s="55" t="str">
        <f>'Рабочий лист'!B52</f>
        <v>Панафидин В.В.</v>
      </c>
      <c r="E53" s="131">
        <v>373.61</v>
      </c>
      <c r="F53" s="71"/>
    </row>
    <row r="54" spans="1:6" ht="15.75">
      <c r="A54" s="62">
        <f t="shared" si="0"/>
        <v>50</v>
      </c>
      <c r="B54" s="127"/>
      <c r="C54" s="129"/>
      <c r="D54" s="3" t="str">
        <f>'Рабочий лист'!B53</f>
        <v>Козлик М.М.</v>
      </c>
      <c r="E54" s="132"/>
      <c r="F54" s="69"/>
    </row>
    <row r="55" spans="1:6" ht="15.75">
      <c r="A55" s="62">
        <f t="shared" si="0"/>
        <v>51</v>
      </c>
      <c r="B55" s="127"/>
      <c r="C55" s="129"/>
      <c r="D55" s="3" t="str">
        <f>'Рабочий лист'!B54</f>
        <v>Грушко П.Г.</v>
      </c>
      <c r="E55" s="132"/>
      <c r="F55" s="69"/>
    </row>
    <row r="56" spans="1:6" ht="16.5" thickBot="1">
      <c r="A56" s="63">
        <f t="shared" si="0"/>
        <v>52</v>
      </c>
      <c r="B56" s="128"/>
      <c r="C56" s="122"/>
      <c r="D56" s="10" t="str">
        <f>'Рабочий лист'!B55</f>
        <v>Черняк А.Ю.</v>
      </c>
      <c r="E56" s="133"/>
      <c r="F56" s="70"/>
    </row>
    <row r="57" spans="1:6" ht="15.75">
      <c r="A57" s="72">
        <f t="shared" si="0"/>
        <v>53</v>
      </c>
      <c r="B57" s="126">
        <v>14</v>
      </c>
      <c r="C57" s="125" t="str">
        <f>'Рабочий лист'!C56</f>
        <v>15-ОПС</v>
      </c>
      <c r="D57" s="55" t="str">
        <f>'Рабочий лист'!B56</f>
        <v>Горовой А.А.</v>
      </c>
      <c r="E57" s="131">
        <v>448.24</v>
      </c>
      <c r="F57" s="71"/>
    </row>
    <row r="58" spans="1:6" ht="15.75">
      <c r="A58" s="62">
        <f t="shared" si="0"/>
        <v>54</v>
      </c>
      <c r="B58" s="127"/>
      <c r="C58" s="129"/>
      <c r="D58" s="3" t="str">
        <f>'Рабочий лист'!B57</f>
        <v>Каин М.В.</v>
      </c>
      <c r="E58" s="132"/>
      <c r="F58" s="69"/>
    </row>
    <row r="59" spans="1:6" ht="15.75">
      <c r="A59" s="62">
        <f t="shared" si="0"/>
        <v>55</v>
      </c>
      <c r="B59" s="127"/>
      <c r="C59" s="129"/>
      <c r="D59" s="3" t="str">
        <f>'Рабочий лист'!B58</f>
        <v>Пульченко А.А.</v>
      </c>
      <c r="E59" s="132"/>
      <c r="F59" s="69"/>
    </row>
    <row r="60" spans="1:6" ht="16.5" thickBot="1">
      <c r="A60" s="63">
        <f t="shared" si="0"/>
        <v>56</v>
      </c>
      <c r="B60" s="128"/>
      <c r="C60" s="122"/>
      <c r="D60" s="10" t="str">
        <f>'Рабочий лист'!B59</f>
        <v>Екатеринин С.Н.</v>
      </c>
      <c r="E60" s="133"/>
      <c r="F60" s="70"/>
    </row>
  </sheetData>
  <sheetProtection/>
  <autoFilter ref="A4:F44"/>
  <mergeCells count="45">
    <mergeCell ref="B57:B60"/>
    <mergeCell ref="C57:C60"/>
    <mergeCell ref="E57:E60"/>
    <mergeCell ref="B53:B56"/>
    <mergeCell ref="C53:C56"/>
    <mergeCell ref="E53:E56"/>
    <mergeCell ref="E37:E40"/>
    <mergeCell ref="C33:C36"/>
    <mergeCell ref="C25:C28"/>
    <mergeCell ref="E33:E36"/>
    <mergeCell ref="E25:E28"/>
    <mergeCell ref="E29:E32"/>
    <mergeCell ref="C37:C40"/>
    <mergeCell ref="A1:F1"/>
    <mergeCell ref="A2:F2"/>
    <mergeCell ref="A3:F3"/>
    <mergeCell ref="B5:B8"/>
    <mergeCell ref="C5:C8"/>
    <mergeCell ref="E5:E8"/>
    <mergeCell ref="B9:B12"/>
    <mergeCell ref="B29:B32"/>
    <mergeCell ref="B13:B16"/>
    <mergeCell ref="B25:B28"/>
    <mergeCell ref="C9:C12"/>
    <mergeCell ref="E17:E20"/>
    <mergeCell ref="E21:E24"/>
    <mergeCell ref="C17:C20"/>
    <mergeCell ref="C21:C24"/>
    <mergeCell ref="E9:E12"/>
    <mergeCell ref="E13:E16"/>
    <mergeCell ref="B17:B20"/>
    <mergeCell ref="B21:B24"/>
    <mergeCell ref="C13:C16"/>
    <mergeCell ref="B33:B36"/>
    <mergeCell ref="C29:C32"/>
    <mergeCell ref="B37:B40"/>
    <mergeCell ref="C41:C44"/>
    <mergeCell ref="E49:E52"/>
    <mergeCell ref="B45:B48"/>
    <mergeCell ref="B49:B52"/>
    <mergeCell ref="C45:C48"/>
    <mergeCell ref="C49:C52"/>
    <mergeCell ref="E45:E48"/>
    <mergeCell ref="E41:E44"/>
    <mergeCell ref="B41:B44"/>
  </mergeCells>
  <printOptions horizontalCentered="1"/>
  <pageMargins left="0.5905511811023623" right="0.5905511811023623" top="0.3937007874015748" bottom="0.3937007874015748" header="0" footer="0"/>
  <pageSetup fitToHeight="3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60"/>
  <sheetViews>
    <sheetView zoomScaleSheetLayoutView="100" zoomScalePageLayoutView="0" workbookViewId="0" topLeftCell="A1">
      <selection activeCell="E57" sqref="E57:E60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20.421875" style="0" customWidth="1"/>
    <col min="4" max="4" width="34.140625" style="0" customWidth="1"/>
    <col min="5" max="5" width="17.140625" style="0" customWidth="1"/>
    <col min="6" max="6" width="42.28125" style="0" customWidth="1"/>
  </cols>
  <sheetData>
    <row r="1" spans="1:7" ht="20.25">
      <c r="A1" s="118" t="s">
        <v>20</v>
      </c>
      <c r="B1" s="118"/>
      <c r="C1" s="118"/>
      <c r="D1" s="118"/>
      <c r="E1" s="118"/>
      <c r="F1" s="118"/>
      <c r="G1" s="11"/>
    </row>
    <row r="2" spans="1:7" ht="18.75">
      <c r="A2" s="119" t="s">
        <v>27</v>
      </c>
      <c r="B2" s="119"/>
      <c r="C2" s="119"/>
      <c r="D2" s="119"/>
      <c r="E2" s="119"/>
      <c r="F2" s="119"/>
      <c r="G2" s="12"/>
    </row>
    <row r="3" spans="1:7" ht="33" customHeight="1">
      <c r="A3" s="120" t="s">
        <v>26</v>
      </c>
      <c r="B3" s="120"/>
      <c r="C3" s="120"/>
      <c r="D3" s="120"/>
      <c r="E3" s="120"/>
      <c r="F3" s="120"/>
      <c r="G3" s="13"/>
    </row>
    <row r="4" spans="1:6" ht="30.75" customHeight="1">
      <c r="A4" s="46" t="s">
        <v>3</v>
      </c>
      <c r="B4" s="46" t="s">
        <v>5</v>
      </c>
      <c r="C4" s="46" t="s">
        <v>10</v>
      </c>
      <c r="D4" s="46" t="s">
        <v>0</v>
      </c>
      <c r="E4" s="47" t="s">
        <v>2</v>
      </c>
      <c r="F4" s="47" t="s">
        <v>24</v>
      </c>
    </row>
    <row r="5" spans="1:6" ht="15.75">
      <c r="A5" s="62">
        <v>1</v>
      </c>
      <c r="B5" s="127">
        <v>1</v>
      </c>
      <c r="C5" s="121" t="str">
        <f>'Рабочий лист'!C4</f>
        <v>5 ОФПС</v>
      </c>
      <c r="D5" s="3" t="str">
        <f>'Рабочий лист'!B4</f>
        <v>Острошенко П.Н.</v>
      </c>
      <c r="E5" s="132">
        <v>291.15</v>
      </c>
      <c r="F5" s="69"/>
    </row>
    <row r="6" spans="1:6" ht="15.75">
      <c r="A6" s="62">
        <f>A5+1</f>
        <v>2</v>
      </c>
      <c r="B6" s="127"/>
      <c r="C6" s="129"/>
      <c r="D6" s="3" t="str">
        <f>'Рабочий лист'!B5</f>
        <v>Стефанчишин А.Е. </v>
      </c>
      <c r="E6" s="132"/>
      <c r="F6" s="69"/>
    </row>
    <row r="7" spans="1:6" ht="15.75">
      <c r="A7" s="62">
        <f aca="true" t="shared" si="0" ref="A7:A60">A6+1</f>
        <v>3</v>
      </c>
      <c r="B7" s="127"/>
      <c r="C7" s="129"/>
      <c r="D7" s="3" t="str">
        <f>'Рабочий лист'!B6</f>
        <v>Распопов А.В.</v>
      </c>
      <c r="E7" s="132"/>
      <c r="F7" s="69"/>
    </row>
    <row r="8" spans="1:6" ht="16.5" thickBot="1">
      <c r="A8" s="63">
        <f t="shared" si="0"/>
        <v>4</v>
      </c>
      <c r="B8" s="128"/>
      <c r="C8" s="122"/>
      <c r="D8" s="10" t="str">
        <f>'Рабочий лист'!B7</f>
        <v>Терлецкий А.А.</v>
      </c>
      <c r="E8" s="134"/>
      <c r="F8" s="70"/>
    </row>
    <row r="9" spans="1:6" ht="15.75">
      <c r="A9" s="73">
        <f t="shared" si="0"/>
        <v>5</v>
      </c>
      <c r="B9" s="126">
        <v>2</v>
      </c>
      <c r="C9" s="125" t="str">
        <f>'Рабочий лист'!C8</f>
        <v>27 ОФПС</v>
      </c>
      <c r="D9" s="55" t="str">
        <f>'Рабочий лист'!B8</f>
        <v>Карначенков Д.А.</v>
      </c>
      <c r="E9" s="131">
        <v>712.46</v>
      </c>
      <c r="F9" s="71"/>
    </row>
    <row r="10" spans="1:6" ht="15.75">
      <c r="A10" s="62">
        <f t="shared" si="0"/>
        <v>6</v>
      </c>
      <c r="B10" s="127"/>
      <c r="C10" s="129"/>
      <c r="D10" s="3" t="str">
        <f>'Рабочий лист'!B9</f>
        <v>Яковлев В.С.</v>
      </c>
      <c r="E10" s="132"/>
      <c r="F10" s="69"/>
    </row>
    <row r="11" spans="1:6" ht="15.75">
      <c r="A11" s="62">
        <f t="shared" si="0"/>
        <v>7</v>
      </c>
      <c r="B11" s="127"/>
      <c r="C11" s="129"/>
      <c r="D11" s="3" t="str">
        <f>'Рабочий лист'!B10</f>
        <v>Шевелев П.А.</v>
      </c>
      <c r="E11" s="132"/>
      <c r="F11" s="69"/>
    </row>
    <row r="12" spans="1:6" ht="16.5" thickBot="1">
      <c r="A12" s="63">
        <f t="shared" si="0"/>
        <v>8</v>
      </c>
      <c r="B12" s="128"/>
      <c r="C12" s="122"/>
      <c r="D12" s="10" t="str">
        <f>'Рабочий лист'!B11</f>
        <v>Киселев А.И.</v>
      </c>
      <c r="E12" s="134"/>
      <c r="F12" s="70"/>
    </row>
    <row r="13" spans="1:6" ht="15.75">
      <c r="A13" s="72">
        <f t="shared" si="0"/>
        <v>9</v>
      </c>
      <c r="B13" s="126">
        <v>3</v>
      </c>
      <c r="C13" s="125" t="str">
        <f>'Рабочий лист'!C12</f>
        <v>28-ОПС</v>
      </c>
      <c r="D13" s="55" t="str">
        <f>'Рабочий лист'!B12</f>
        <v>Бабенко Е.А.</v>
      </c>
      <c r="E13" s="131">
        <v>707.46</v>
      </c>
      <c r="F13" s="71"/>
    </row>
    <row r="14" spans="1:6" ht="15.75">
      <c r="A14" s="62">
        <f t="shared" si="0"/>
        <v>10</v>
      </c>
      <c r="B14" s="127"/>
      <c r="C14" s="129"/>
      <c r="D14" s="3" t="str">
        <f>'Рабочий лист'!B13</f>
        <v>Святенко А.Л.</v>
      </c>
      <c r="E14" s="132"/>
      <c r="F14" s="69"/>
    </row>
    <row r="15" spans="1:6" ht="15.75">
      <c r="A15" s="62">
        <f t="shared" si="0"/>
        <v>11</v>
      </c>
      <c r="B15" s="127"/>
      <c r="C15" s="129"/>
      <c r="D15" s="3" t="str">
        <f>'Рабочий лист'!B14</f>
        <v>Писарчук К.М.</v>
      </c>
      <c r="E15" s="132"/>
      <c r="F15" s="69"/>
    </row>
    <row r="16" spans="1:6" ht="16.5" thickBot="1">
      <c r="A16" s="63">
        <f t="shared" si="0"/>
        <v>12</v>
      </c>
      <c r="B16" s="128"/>
      <c r="C16" s="122"/>
      <c r="D16" s="10" t="str">
        <f>'Рабочий лист'!B15</f>
        <v>Немушев В.А.</v>
      </c>
      <c r="E16" s="133"/>
      <c r="F16" s="70"/>
    </row>
    <row r="17" spans="1:6" ht="15.75">
      <c r="A17" s="72">
        <f t="shared" si="0"/>
        <v>13</v>
      </c>
      <c r="B17" s="126">
        <v>4</v>
      </c>
      <c r="C17" s="125" t="str">
        <f>'Рабочий лист'!C16</f>
        <v>2 ОФПС</v>
      </c>
      <c r="D17" s="55" t="str">
        <f>'Рабочий лист'!B16</f>
        <v>Мидько Е.В.</v>
      </c>
      <c r="E17" s="131">
        <v>200.46</v>
      </c>
      <c r="F17" s="71"/>
    </row>
    <row r="18" spans="1:6" ht="15.75">
      <c r="A18" s="62">
        <f t="shared" si="0"/>
        <v>14</v>
      </c>
      <c r="B18" s="127"/>
      <c r="C18" s="129"/>
      <c r="D18" s="3" t="str">
        <f>'Рабочий лист'!B17</f>
        <v>Кузьмин А.Н.</v>
      </c>
      <c r="E18" s="132"/>
      <c r="F18" s="69"/>
    </row>
    <row r="19" spans="1:6" ht="15.75">
      <c r="A19" s="62">
        <f t="shared" si="0"/>
        <v>15</v>
      </c>
      <c r="B19" s="127"/>
      <c r="C19" s="129"/>
      <c r="D19" s="3" t="str">
        <f>'Рабочий лист'!B18</f>
        <v>Ревковский К.В.</v>
      </c>
      <c r="E19" s="132"/>
      <c r="F19" s="69"/>
    </row>
    <row r="20" spans="1:6" ht="16.5" thickBot="1">
      <c r="A20" s="63">
        <f t="shared" si="0"/>
        <v>16</v>
      </c>
      <c r="B20" s="128"/>
      <c r="C20" s="122"/>
      <c r="D20" s="10" t="str">
        <f>'Рабочий лист'!B19</f>
        <v>Пасько Е.Д.</v>
      </c>
      <c r="E20" s="134"/>
      <c r="F20" s="70"/>
    </row>
    <row r="21" spans="1:6" ht="15.75">
      <c r="A21" s="72">
        <f t="shared" si="0"/>
        <v>17</v>
      </c>
      <c r="B21" s="126">
        <v>5</v>
      </c>
      <c r="C21" s="125" t="str">
        <f>'Рабочий лист'!C20</f>
        <v>17-ОПС</v>
      </c>
      <c r="D21" s="55" t="str">
        <f>'Рабочий лист'!B20</f>
        <v>Авдошкин Г.Г.</v>
      </c>
      <c r="E21" s="131">
        <v>178.46</v>
      </c>
      <c r="F21" s="71"/>
    </row>
    <row r="22" spans="1:6" ht="15.75">
      <c r="A22" s="62">
        <f t="shared" si="0"/>
        <v>18</v>
      </c>
      <c r="B22" s="127"/>
      <c r="C22" s="129"/>
      <c r="D22" s="3" t="str">
        <f>'Рабочий лист'!B21</f>
        <v>Алехин С.Е.</v>
      </c>
      <c r="E22" s="132"/>
      <c r="F22" s="69"/>
    </row>
    <row r="23" spans="1:6" ht="15.75">
      <c r="A23" s="62">
        <f t="shared" si="0"/>
        <v>19</v>
      </c>
      <c r="B23" s="127"/>
      <c r="C23" s="129"/>
      <c r="D23" s="3" t="str">
        <f>'Рабочий лист'!B22</f>
        <v>Клемин  В.В.</v>
      </c>
      <c r="E23" s="132"/>
      <c r="F23" s="69"/>
    </row>
    <row r="24" spans="1:6" ht="16.5" thickBot="1">
      <c r="A24" s="63">
        <f t="shared" si="0"/>
        <v>20</v>
      </c>
      <c r="B24" s="128"/>
      <c r="C24" s="122"/>
      <c r="D24" s="10" t="str">
        <f>'Рабочий лист'!B23</f>
        <v>Акимов В.В.</v>
      </c>
      <c r="E24" s="133"/>
      <c r="F24" s="70"/>
    </row>
    <row r="25" spans="1:6" ht="15.75">
      <c r="A25" s="72">
        <f t="shared" si="0"/>
        <v>21</v>
      </c>
      <c r="B25" s="126">
        <v>6</v>
      </c>
      <c r="C25" s="125" t="str">
        <f>'Рабочий лист'!C24</f>
        <v>ПК РЖД</v>
      </c>
      <c r="D25" s="55" t="str">
        <f>'Рабочий лист'!B24</f>
        <v>Ермачков Д.А.</v>
      </c>
      <c r="E25" s="131">
        <v>339.2</v>
      </c>
      <c r="F25" s="71"/>
    </row>
    <row r="26" spans="1:6" ht="15.75">
      <c r="A26" s="62">
        <f t="shared" si="0"/>
        <v>22</v>
      </c>
      <c r="B26" s="127"/>
      <c r="C26" s="129"/>
      <c r="D26" s="3" t="str">
        <f>'Рабочий лист'!B25</f>
        <v>Коноваленко В.С.</v>
      </c>
      <c r="E26" s="132"/>
      <c r="F26" s="69"/>
    </row>
    <row r="27" spans="1:6" ht="15.75">
      <c r="A27" s="62">
        <f t="shared" si="0"/>
        <v>23</v>
      </c>
      <c r="B27" s="127"/>
      <c r="C27" s="129"/>
      <c r="D27" s="3" t="str">
        <f>'Рабочий лист'!B26</f>
        <v>Ждакеев А.Н.</v>
      </c>
      <c r="E27" s="132"/>
      <c r="F27" s="69"/>
    </row>
    <row r="28" spans="1:6" ht="16.5" thickBot="1">
      <c r="A28" s="63">
        <f t="shared" si="0"/>
        <v>24</v>
      </c>
      <c r="B28" s="128"/>
      <c r="C28" s="122"/>
      <c r="D28" s="10" t="str">
        <f>'Рабочий лист'!B27</f>
        <v>Лыков И.В.</v>
      </c>
      <c r="E28" s="134"/>
      <c r="F28" s="70"/>
    </row>
    <row r="29" spans="1:6" ht="15.75">
      <c r="A29" s="72">
        <f t="shared" si="0"/>
        <v>25</v>
      </c>
      <c r="B29" s="126">
        <v>7</v>
      </c>
      <c r="C29" s="125" t="str">
        <f>'Рабочий лист'!C28</f>
        <v>6 ОФПС</v>
      </c>
      <c r="D29" s="55" t="str">
        <f>'Рабочий лист'!B28</f>
        <v>Аросланкин В.А.</v>
      </c>
      <c r="E29" s="131">
        <v>191.54</v>
      </c>
      <c r="F29" s="71"/>
    </row>
    <row r="30" spans="1:6" ht="15.75">
      <c r="A30" s="62">
        <f t="shared" si="0"/>
        <v>26</v>
      </c>
      <c r="B30" s="127"/>
      <c r="C30" s="129"/>
      <c r="D30" s="3" t="str">
        <f>'Рабочий лист'!B29</f>
        <v>Хромов К.О.</v>
      </c>
      <c r="E30" s="132"/>
      <c r="F30" s="69"/>
    </row>
    <row r="31" spans="1:6" ht="15.75">
      <c r="A31" s="62">
        <f t="shared" si="0"/>
        <v>27</v>
      </c>
      <c r="B31" s="127"/>
      <c r="C31" s="129"/>
      <c r="D31" s="3" t="str">
        <f>'Рабочий лист'!B30</f>
        <v>Гиреев В.С.</v>
      </c>
      <c r="E31" s="132"/>
      <c r="F31" s="69"/>
    </row>
    <row r="32" spans="1:6" ht="16.5" thickBot="1">
      <c r="A32" s="63">
        <f t="shared" si="0"/>
        <v>28</v>
      </c>
      <c r="B32" s="128"/>
      <c r="C32" s="122"/>
      <c r="D32" s="10" t="str">
        <f>'Рабочий лист'!B31</f>
        <v>Хреков П.О.</v>
      </c>
      <c r="E32" s="133"/>
      <c r="F32" s="70"/>
    </row>
    <row r="33" spans="1:6" ht="15.75">
      <c r="A33" s="72">
        <f t="shared" si="0"/>
        <v>29</v>
      </c>
      <c r="B33" s="126">
        <v>8</v>
      </c>
      <c r="C33" s="125" t="str">
        <f>'Рабочий лист'!C32</f>
        <v>7 ОФПС</v>
      </c>
      <c r="D33" s="55" t="str">
        <f>'Рабочий лист'!B32</f>
        <v>Хабаров А.М.</v>
      </c>
      <c r="E33" s="131">
        <v>187.49</v>
      </c>
      <c r="F33" s="71"/>
    </row>
    <row r="34" spans="1:6" ht="15.75">
      <c r="A34" s="62">
        <f t="shared" si="0"/>
        <v>30</v>
      </c>
      <c r="B34" s="127"/>
      <c r="C34" s="129"/>
      <c r="D34" s="3" t="str">
        <f>'Рабочий лист'!B33</f>
        <v>Анисимов К.Г.</v>
      </c>
      <c r="E34" s="132"/>
      <c r="F34" s="69"/>
    </row>
    <row r="35" spans="1:6" ht="15.75">
      <c r="A35" s="62">
        <f t="shared" si="0"/>
        <v>31</v>
      </c>
      <c r="B35" s="127"/>
      <c r="C35" s="129"/>
      <c r="D35" s="3" t="str">
        <f>'Рабочий лист'!B34</f>
        <v>Милокост П.В.</v>
      </c>
      <c r="E35" s="132"/>
      <c r="F35" s="69"/>
    </row>
    <row r="36" spans="1:6" ht="16.5" thickBot="1">
      <c r="A36" s="63">
        <f t="shared" si="0"/>
        <v>32</v>
      </c>
      <c r="B36" s="128"/>
      <c r="C36" s="122"/>
      <c r="D36" s="10" t="str">
        <f>'Рабочий лист'!B35</f>
        <v>Черкасов В.А.</v>
      </c>
      <c r="E36" s="134"/>
      <c r="F36" s="70"/>
    </row>
    <row r="37" spans="1:6" ht="15.75">
      <c r="A37" s="72">
        <f t="shared" si="0"/>
        <v>33</v>
      </c>
      <c r="B37" s="126">
        <v>9</v>
      </c>
      <c r="C37" s="125" t="str">
        <f>'Рабочий лист'!C36</f>
        <v>19 ОФПС</v>
      </c>
      <c r="D37" s="55" t="str">
        <f>'Рабочий лист'!B36</f>
        <v>Николаев А.В. </v>
      </c>
      <c r="E37" s="131">
        <v>269.22</v>
      </c>
      <c r="F37" s="71"/>
    </row>
    <row r="38" spans="1:6" ht="15.75">
      <c r="A38" s="62">
        <f t="shared" si="0"/>
        <v>34</v>
      </c>
      <c r="B38" s="127"/>
      <c r="C38" s="129"/>
      <c r="D38" s="3" t="str">
        <f>'Рабочий лист'!B37</f>
        <v>Помазан Н.В.</v>
      </c>
      <c r="E38" s="132"/>
      <c r="F38" s="69"/>
    </row>
    <row r="39" spans="1:6" ht="15.75">
      <c r="A39" s="62">
        <f t="shared" si="0"/>
        <v>35</v>
      </c>
      <c r="B39" s="127"/>
      <c r="C39" s="129"/>
      <c r="D39" s="3" t="str">
        <f>'Рабочий лист'!B38</f>
        <v>Однороб М.А.</v>
      </c>
      <c r="E39" s="132"/>
      <c r="F39" s="69"/>
    </row>
    <row r="40" spans="1:6" ht="16.5" thickBot="1">
      <c r="A40" s="63">
        <f t="shared" si="0"/>
        <v>36</v>
      </c>
      <c r="B40" s="128"/>
      <c r="C40" s="122"/>
      <c r="D40" s="10" t="str">
        <f>'Рабочий лист'!B39</f>
        <v>Чернышов А.В.</v>
      </c>
      <c r="E40" s="133"/>
      <c r="F40" s="70"/>
    </row>
    <row r="41" spans="1:6" ht="15.75">
      <c r="A41" s="72">
        <f t="shared" si="0"/>
        <v>37</v>
      </c>
      <c r="B41" s="126">
        <v>10</v>
      </c>
      <c r="C41" s="125" t="str">
        <f>'Рабочий лист'!C40</f>
        <v>20 ОФПС</v>
      </c>
      <c r="D41" s="55" t="str">
        <f>'Рабочий лист'!B40</f>
        <v>Калашник В.В.</v>
      </c>
      <c r="E41" s="131">
        <v>532.99</v>
      </c>
      <c r="F41" s="71"/>
    </row>
    <row r="42" spans="1:6" ht="15.75">
      <c r="A42" s="62">
        <f t="shared" si="0"/>
        <v>38</v>
      </c>
      <c r="B42" s="127"/>
      <c r="C42" s="129"/>
      <c r="D42" s="3" t="str">
        <f>'Рабочий лист'!B41</f>
        <v>Тарабарин А.В.</v>
      </c>
      <c r="E42" s="132"/>
      <c r="F42" s="69"/>
    </row>
    <row r="43" spans="1:6" ht="15.75">
      <c r="A43" s="62">
        <f t="shared" si="0"/>
        <v>39</v>
      </c>
      <c r="B43" s="127"/>
      <c r="C43" s="129"/>
      <c r="D43" s="3" t="str">
        <f>'Рабочий лист'!B42</f>
        <v>Марченко Р.Ю.</v>
      </c>
      <c r="E43" s="132"/>
      <c r="F43" s="69"/>
    </row>
    <row r="44" spans="1:6" ht="16.5" thickBot="1">
      <c r="A44" s="63">
        <f t="shared" si="0"/>
        <v>40</v>
      </c>
      <c r="B44" s="128"/>
      <c r="C44" s="130"/>
      <c r="D44" s="10" t="str">
        <f>'Рабочий лист'!B43</f>
        <v>Марченко А.Ф.</v>
      </c>
      <c r="E44" s="134"/>
      <c r="F44" s="70"/>
    </row>
    <row r="45" spans="1:6" ht="15" customHeight="1">
      <c r="A45" s="61">
        <f t="shared" si="0"/>
        <v>41</v>
      </c>
      <c r="B45" s="126">
        <v>11</v>
      </c>
      <c r="C45" s="125" t="str">
        <f>'Рабочий лист'!C44</f>
        <v>1 ОФПС</v>
      </c>
      <c r="D45" s="55" t="str">
        <f>'Рабочий лист'!B44</f>
        <v>Кормушкин А.Н.</v>
      </c>
      <c r="E45" s="131">
        <v>172.23</v>
      </c>
      <c r="F45" s="71"/>
    </row>
    <row r="46" spans="1:6" ht="15" customHeight="1">
      <c r="A46" s="72">
        <f t="shared" si="0"/>
        <v>42</v>
      </c>
      <c r="B46" s="127"/>
      <c r="C46" s="129"/>
      <c r="D46" s="3" t="str">
        <f>'Рабочий лист'!B45</f>
        <v>Молчанов А.А.</v>
      </c>
      <c r="E46" s="132"/>
      <c r="F46" s="69"/>
    </row>
    <row r="47" spans="1:6" ht="15" customHeight="1">
      <c r="A47" s="62">
        <f t="shared" si="0"/>
        <v>43</v>
      </c>
      <c r="B47" s="127"/>
      <c r="C47" s="129"/>
      <c r="D47" s="3" t="str">
        <f>'Рабочий лист'!B46</f>
        <v>Хлопов П.А.</v>
      </c>
      <c r="E47" s="132"/>
      <c r="F47" s="69"/>
    </row>
    <row r="48" spans="1:6" ht="15" customHeight="1" thickBot="1">
      <c r="A48" s="63">
        <f t="shared" si="0"/>
        <v>44</v>
      </c>
      <c r="B48" s="128"/>
      <c r="C48" s="130"/>
      <c r="D48" s="10" t="str">
        <f>'Рабочий лист'!B47</f>
        <v>Исаченко А.С. </v>
      </c>
      <c r="E48" s="134"/>
      <c r="F48" s="70"/>
    </row>
    <row r="49" spans="1:6" ht="15" customHeight="1">
      <c r="A49" s="72">
        <f t="shared" si="0"/>
        <v>45</v>
      </c>
      <c r="B49" s="126">
        <v>12</v>
      </c>
      <c r="C49" s="125" t="str">
        <f>'Рабочий лист'!C48</f>
        <v>30-ОПС</v>
      </c>
      <c r="D49" s="55" t="str">
        <f>'Рабочий лист'!B48</f>
        <v>Клобуков В.Ю.</v>
      </c>
      <c r="E49" s="131">
        <v>382.24</v>
      </c>
      <c r="F49" s="71"/>
    </row>
    <row r="50" spans="1:6" ht="15" customHeight="1">
      <c r="A50" s="62">
        <f t="shared" si="0"/>
        <v>46</v>
      </c>
      <c r="B50" s="127"/>
      <c r="C50" s="129"/>
      <c r="D50" s="3" t="str">
        <f>'Рабочий лист'!B49</f>
        <v>Петухов Н.Н.</v>
      </c>
      <c r="E50" s="132"/>
      <c r="F50" s="69"/>
    </row>
    <row r="51" spans="1:6" ht="15" customHeight="1">
      <c r="A51" s="62">
        <f t="shared" si="0"/>
        <v>47</v>
      </c>
      <c r="B51" s="127"/>
      <c r="C51" s="129"/>
      <c r="D51" s="3" t="str">
        <f>'Рабочий лист'!B50</f>
        <v>Авдась В.П.</v>
      </c>
      <c r="E51" s="132"/>
      <c r="F51" s="69"/>
    </row>
    <row r="52" spans="1:6" ht="15" customHeight="1" thickBot="1">
      <c r="A52" s="63">
        <f t="shared" si="0"/>
        <v>48</v>
      </c>
      <c r="B52" s="128"/>
      <c r="C52" s="130"/>
      <c r="D52" s="10" t="str">
        <f>'Рабочий лист'!B51</f>
        <v>Шаров</v>
      </c>
      <c r="E52" s="133"/>
      <c r="F52" s="70"/>
    </row>
    <row r="53" spans="1:6" ht="15.75">
      <c r="A53" s="72">
        <f t="shared" si="0"/>
        <v>49</v>
      </c>
      <c r="B53" s="126">
        <v>13</v>
      </c>
      <c r="C53" s="125" t="str">
        <f>'Рабочий лист'!C52</f>
        <v>СПЧ</v>
      </c>
      <c r="D53" s="55" t="str">
        <f>'Рабочий лист'!B52</f>
        <v>Панафидин В.В.</v>
      </c>
      <c r="E53" s="131">
        <v>356.73</v>
      </c>
      <c r="F53" s="71"/>
    </row>
    <row r="54" spans="1:6" ht="15.75">
      <c r="A54" s="62">
        <f t="shared" si="0"/>
        <v>50</v>
      </c>
      <c r="B54" s="127"/>
      <c r="C54" s="129"/>
      <c r="D54" s="3" t="str">
        <f>'Рабочий лист'!B53</f>
        <v>Козлик М.М.</v>
      </c>
      <c r="E54" s="132"/>
      <c r="F54" s="69"/>
    </row>
    <row r="55" spans="1:6" ht="15.75">
      <c r="A55" s="62">
        <f t="shared" si="0"/>
        <v>51</v>
      </c>
      <c r="B55" s="127"/>
      <c r="C55" s="129"/>
      <c r="D55" s="3" t="str">
        <f>'Рабочий лист'!B54</f>
        <v>Грушко П.Г.</v>
      </c>
      <c r="E55" s="132"/>
      <c r="F55" s="69"/>
    </row>
    <row r="56" spans="1:6" ht="16.5" thickBot="1">
      <c r="A56" s="63">
        <f t="shared" si="0"/>
        <v>52</v>
      </c>
      <c r="B56" s="128"/>
      <c r="C56" s="122"/>
      <c r="D56" s="10" t="str">
        <f>'Рабочий лист'!B55</f>
        <v>Черняк А.Ю.</v>
      </c>
      <c r="E56" s="133"/>
      <c r="F56" s="70"/>
    </row>
    <row r="57" spans="1:6" ht="15.75">
      <c r="A57" s="72">
        <f t="shared" si="0"/>
        <v>53</v>
      </c>
      <c r="B57" s="126">
        <v>14</v>
      </c>
      <c r="C57" s="125" t="str">
        <f>'Рабочий лист'!C56</f>
        <v>15-ОПС</v>
      </c>
      <c r="D57" s="55" t="str">
        <f>'Рабочий лист'!B56</f>
        <v>Горовой А.А.</v>
      </c>
      <c r="E57" s="131">
        <v>712.46</v>
      </c>
      <c r="F57" s="71"/>
    </row>
    <row r="58" spans="1:6" ht="15.75">
      <c r="A58" s="62">
        <f t="shared" si="0"/>
        <v>54</v>
      </c>
      <c r="B58" s="127"/>
      <c r="C58" s="129"/>
      <c r="D58" s="3" t="str">
        <f>'Рабочий лист'!B57</f>
        <v>Каин М.В.</v>
      </c>
      <c r="E58" s="132"/>
      <c r="F58" s="69"/>
    </row>
    <row r="59" spans="1:6" ht="15.75">
      <c r="A59" s="62">
        <f t="shared" si="0"/>
        <v>55</v>
      </c>
      <c r="B59" s="127"/>
      <c r="C59" s="129"/>
      <c r="D59" s="3" t="str">
        <f>'Рабочий лист'!B58</f>
        <v>Пульченко А.А.</v>
      </c>
      <c r="E59" s="132"/>
      <c r="F59" s="69"/>
    </row>
    <row r="60" spans="1:6" ht="16.5" thickBot="1">
      <c r="A60" s="63">
        <f t="shared" si="0"/>
        <v>56</v>
      </c>
      <c r="B60" s="128"/>
      <c r="C60" s="122"/>
      <c r="D60" s="10" t="str">
        <f>'Рабочий лист'!B59</f>
        <v>Екатеринин С.Н.</v>
      </c>
      <c r="E60" s="133"/>
      <c r="F60" s="70"/>
    </row>
  </sheetData>
  <sheetProtection/>
  <autoFilter ref="A4:F4"/>
  <mergeCells count="45">
    <mergeCell ref="B57:B60"/>
    <mergeCell ref="C57:C60"/>
    <mergeCell ref="E57:E60"/>
    <mergeCell ref="B53:B56"/>
    <mergeCell ref="C53:C56"/>
    <mergeCell ref="E53:E56"/>
    <mergeCell ref="C25:C28"/>
    <mergeCell ref="B17:B20"/>
    <mergeCell ref="E21:E24"/>
    <mergeCell ref="B29:B32"/>
    <mergeCell ref="C29:C32"/>
    <mergeCell ref="E37:E40"/>
    <mergeCell ref="C33:C36"/>
    <mergeCell ref="B33:B36"/>
    <mergeCell ref="B37:B40"/>
    <mergeCell ref="E33:E36"/>
    <mergeCell ref="A1:F1"/>
    <mergeCell ref="A3:F3"/>
    <mergeCell ref="B5:B8"/>
    <mergeCell ref="C5:C8"/>
    <mergeCell ref="E5:E8"/>
    <mergeCell ref="E25:E28"/>
    <mergeCell ref="E13:E16"/>
    <mergeCell ref="E17:E20"/>
    <mergeCell ref="B13:B16"/>
    <mergeCell ref="C13:C16"/>
    <mergeCell ref="E49:E52"/>
    <mergeCell ref="B45:B48"/>
    <mergeCell ref="B49:B52"/>
    <mergeCell ref="C45:C48"/>
    <mergeCell ref="C49:C52"/>
    <mergeCell ref="E29:E32"/>
    <mergeCell ref="E41:E44"/>
    <mergeCell ref="B41:B44"/>
    <mergeCell ref="C41:C44"/>
    <mergeCell ref="C37:C40"/>
    <mergeCell ref="A2:F2"/>
    <mergeCell ref="C17:C20"/>
    <mergeCell ref="B21:B24"/>
    <mergeCell ref="C21:C24"/>
    <mergeCell ref="E45:E48"/>
    <mergeCell ref="B9:B12"/>
    <mergeCell ref="C9:C12"/>
    <mergeCell ref="E9:E12"/>
    <mergeCell ref="B25:B28"/>
  </mergeCells>
  <printOptions horizontalCentered="1"/>
  <pageMargins left="0.5905511811023623" right="0.5905511811023623" top="0.3937007874015748" bottom="0.3937007874015748" header="0" footer="0"/>
  <pageSetup fitToHeight="4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AC59"/>
  <sheetViews>
    <sheetView tabSelected="1" view="pageBreakPreview" zoomScale="60" zoomScaleNormal="60" zoomScalePageLayoutView="0" workbookViewId="0" topLeftCell="C1">
      <selection activeCell="N25" sqref="N25"/>
    </sheetView>
  </sheetViews>
  <sheetFormatPr defaultColWidth="9.140625" defaultRowHeight="12.75" outlineLevelCol="1"/>
  <cols>
    <col min="1" max="1" width="6.7109375" style="0" customWidth="1"/>
    <col min="2" max="2" width="31.57421875" style="0" customWidth="1"/>
    <col min="3" max="3" width="15.8515625" style="0" customWidth="1"/>
    <col min="4" max="4" width="12.00390625" style="0" customWidth="1"/>
    <col min="5" max="5" width="12.7109375" style="0" customWidth="1"/>
    <col min="6" max="7" width="9.57421875" style="0" customWidth="1"/>
    <col min="8" max="8" width="11.28125" style="0" customWidth="1"/>
    <col min="9" max="9" width="16.421875" style="0" customWidth="1"/>
    <col min="10" max="10" width="14.00390625" style="0" customWidth="1"/>
    <col min="13" max="13" width="16.421875" style="0" customWidth="1"/>
    <col min="14" max="14" width="10.8515625" style="0" customWidth="1" outlineLevel="1"/>
    <col min="15" max="16" width="9.140625" style="0" customWidth="1" outlineLevel="1"/>
    <col min="17" max="17" width="16.8515625" style="0" customWidth="1" outlineLevel="1"/>
    <col min="18" max="18" width="17.7109375" style="0" customWidth="1"/>
    <col min="21" max="21" width="17.28125" style="0" customWidth="1"/>
    <col min="22" max="22" width="9.140625" style="0" customWidth="1" outlineLevel="1"/>
    <col min="23" max="23" width="16.140625" style="0" customWidth="1" outlineLevel="1"/>
    <col min="24" max="24" width="9.140625" style="0" customWidth="1"/>
    <col min="25" max="25" width="16.57421875" style="0" customWidth="1"/>
  </cols>
  <sheetData>
    <row r="1" ht="15" customHeight="1"/>
    <row r="2" spans="1:29" ht="12.75">
      <c r="A2" s="171" t="s">
        <v>3</v>
      </c>
      <c r="B2" s="171" t="s">
        <v>0</v>
      </c>
      <c r="C2" s="171" t="s">
        <v>6</v>
      </c>
      <c r="D2" s="171" t="s">
        <v>4</v>
      </c>
      <c r="E2" s="170" t="s">
        <v>5</v>
      </c>
      <c r="F2" s="168" t="s">
        <v>12</v>
      </c>
      <c r="G2" s="168"/>
      <c r="H2" s="166"/>
      <c r="I2" s="167"/>
      <c r="J2" s="168" t="s">
        <v>14</v>
      </c>
      <c r="K2" s="166"/>
      <c r="L2" s="166"/>
      <c r="M2" s="167"/>
      <c r="N2" s="168" t="s">
        <v>15</v>
      </c>
      <c r="O2" s="166"/>
      <c r="P2" s="166"/>
      <c r="Q2" s="166"/>
      <c r="R2" s="166" t="s">
        <v>16</v>
      </c>
      <c r="S2" s="166"/>
      <c r="T2" s="166"/>
      <c r="U2" s="167"/>
      <c r="V2" s="168" t="s">
        <v>17</v>
      </c>
      <c r="W2" s="167"/>
      <c r="X2" s="168" t="s">
        <v>18</v>
      </c>
      <c r="Y2" s="167"/>
      <c r="Z2" s="171" t="s">
        <v>28</v>
      </c>
      <c r="AA2" s="171" t="s">
        <v>29</v>
      </c>
      <c r="AB2" s="171" t="s">
        <v>30</v>
      </c>
      <c r="AC2" s="171" t="s">
        <v>29</v>
      </c>
    </row>
    <row r="3" spans="1:29" ht="76.5" customHeight="1" thickBot="1">
      <c r="A3" s="171"/>
      <c r="B3" s="171"/>
      <c r="C3" s="171"/>
      <c r="D3" s="171"/>
      <c r="E3" s="170"/>
      <c r="F3" s="8" t="s">
        <v>1</v>
      </c>
      <c r="G3" s="8" t="s">
        <v>25</v>
      </c>
      <c r="H3" s="6" t="s">
        <v>19</v>
      </c>
      <c r="I3" s="45" t="s">
        <v>13</v>
      </c>
      <c r="J3" s="8" t="s">
        <v>1</v>
      </c>
      <c r="K3" s="7" t="s">
        <v>25</v>
      </c>
      <c r="L3" s="6" t="s">
        <v>19</v>
      </c>
      <c r="M3" s="34" t="s">
        <v>13</v>
      </c>
      <c r="N3" s="8" t="s">
        <v>1</v>
      </c>
      <c r="O3" s="7" t="s">
        <v>25</v>
      </c>
      <c r="P3" s="6" t="s">
        <v>19</v>
      </c>
      <c r="Q3" s="34" t="s">
        <v>13</v>
      </c>
      <c r="R3" s="8" t="s">
        <v>2</v>
      </c>
      <c r="S3" s="7" t="s">
        <v>25</v>
      </c>
      <c r="T3" s="6" t="s">
        <v>19</v>
      </c>
      <c r="U3" s="34" t="s">
        <v>13</v>
      </c>
      <c r="V3" s="8" t="s">
        <v>2</v>
      </c>
      <c r="W3" s="34" t="s">
        <v>13</v>
      </c>
      <c r="X3" s="8" t="s">
        <v>2</v>
      </c>
      <c r="Y3" s="34" t="s">
        <v>13</v>
      </c>
      <c r="Z3" s="174"/>
      <c r="AA3" s="174"/>
      <c r="AB3" s="174"/>
      <c r="AC3" s="171"/>
    </row>
    <row r="4" spans="1:29" ht="15" customHeight="1" thickBot="1">
      <c r="A4" s="2">
        <v>1</v>
      </c>
      <c r="B4" s="16" t="s">
        <v>44</v>
      </c>
      <c r="C4" s="49" t="s">
        <v>34</v>
      </c>
      <c r="D4" s="1">
        <v>1</v>
      </c>
      <c r="E4" s="169">
        <v>1</v>
      </c>
      <c r="F4" s="41">
        <f>'Стар. протокол  №1-е упр.'!D5</f>
        <v>550</v>
      </c>
      <c r="G4" s="172">
        <f>SUM(F4:F7)</f>
        <v>2250</v>
      </c>
      <c r="H4" s="21">
        <f>IF(F4=0,0,RANK(F4,F4:F59,0))</f>
        <v>31</v>
      </c>
      <c r="I4" s="156">
        <f>IF(G4=0,0,RANK(G4,G4:G56,0))</f>
        <v>9</v>
      </c>
      <c r="J4" s="41">
        <f>'Стар. протокол  №2-е упр.'!D5</f>
        <v>350</v>
      </c>
      <c r="K4" s="172">
        <f>SUM(J4:J7)</f>
        <v>1370</v>
      </c>
      <c r="L4" s="21">
        <f>IF(J4=0,0,RANK(J4,J4:J59,0))</f>
        <v>1</v>
      </c>
      <c r="M4" s="173">
        <f>IF(K4=0,0,RANK(K4,K4:K56,0))</f>
        <v>4</v>
      </c>
      <c r="N4" s="41">
        <f>'Стар. протокол  №3-е упр.'!D5</f>
        <v>100</v>
      </c>
      <c r="O4" s="172">
        <f>SUM(N4:N7)</f>
        <v>400</v>
      </c>
      <c r="P4" s="14">
        <f>IF(N4=0,0,RANK(N4,N4:N59,0))</f>
        <v>1</v>
      </c>
      <c r="Q4" s="173">
        <f>IF(O4=0,0,RANK(O4,O4:O56,0))</f>
        <v>1</v>
      </c>
      <c r="R4" s="36">
        <f>'Стар. протокол  №4-е упр.'!F5</f>
        <v>42.47</v>
      </c>
      <c r="S4" s="179">
        <f>SUM(R4:R7)</f>
        <v>126.03</v>
      </c>
      <c r="T4" s="14">
        <f>IF(R4=0,0,RANK(R4,R4:R59,1))</f>
        <v>35</v>
      </c>
      <c r="U4" s="173">
        <f>IF(S4=0,0,RANK(S4,S4:S56,1))</f>
        <v>3</v>
      </c>
      <c r="V4" s="175">
        <f>'Стар. протокол  №5-е упр.'!E5</f>
        <v>404.32</v>
      </c>
      <c r="W4" s="173">
        <f>IF(V4=0,0,RANK(V4,V4:V56,1))</f>
        <v>8</v>
      </c>
      <c r="X4" s="176">
        <f>'Стар. протокол  №6-е упр.'!E5</f>
        <v>291.15</v>
      </c>
      <c r="Y4" s="173">
        <f>IF(X4=0,0,RANK(X4,X4:X56,1))</f>
        <v>7</v>
      </c>
      <c r="Z4" s="30">
        <f>T4+P4+L4+H4</f>
        <v>68</v>
      </c>
      <c r="AA4" s="21">
        <f>IF(Z4=0,0,RANK(Z4,Z4:Z59,1))</f>
        <v>21</v>
      </c>
      <c r="AB4" s="180">
        <f>Y4+W4+U4+Q4+M4+I4</f>
        <v>32</v>
      </c>
      <c r="AC4" s="181">
        <f>IF(AB4=0,0,RANK(AB4,AB4:AB56,1))</f>
        <v>6</v>
      </c>
    </row>
    <row r="5" spans="1:29" ht="16.5" thickBot="1">
      <c r="A5" s="2">
        <f>A4+1</f>
        <v>2</v>
      </c>
      <c r="B5" s="16" t="s">
        <v>43</v>
      </c>
      <c r="C5" s="49" t="s">
        <v>34</v>
      </c>
      <c r="D5" s="1">
        <v>2</v>
      </c>
      <c r="E5" s="161"/>
      <c r="F5" s="41">
        <f>'Стар. протокол  №1-е упр.'!D19</f>
        <v>650</v>
      </c>
      <c r="G5" s="153"/>
      <c r="H5" s="14">
        <f>IF(F5=0,0,RANK(F5,F4:F59,0))</f>
        <v>1</v>
      </c>
      <c r="I5" s="155"/>
      <c r="J5" s="41">
        <f>'Стар. протокол  №2-е упр.'!D19</f>
        <v>350</v>
      </c>
      <c r="K5" s="152"/>
      <c r="L5" s="21">
        <f>IF(J5=0,0,RANK(J5,J4:J59,0))</f>
        <v>1</v>
      </c>
      <c r="M5" s="155"/>
      <c r="N5" s="41">
        <f>'Стар. протокол  №3-е упр.'!D19</f>
        <v>100</v>
      </c>
      <c r="O5" s="153"/>
      <c r="P5" s="14">
        <f>IF(N5=0,0,RANK(N5,N4:N59,0))</f>
        <v>1</v>
      </c>
      <c r="Q5" s="155"/>
      <c r="R5" s="36">
        <f>'Стар. протокол  №4-е упр.'!F19</f>
        <v>33.63</v>
      </c>
      <c r="S5" s="154"/>
      <c r="T5" s="14">
        <f>IF(R5=0,0,RANK(R5,R4:R59,1))</f>
        <v>25</v>
      </c>
      <c r="U5" s="155"/>
      <c r="V5" s="136"/>
      <c r="W5" s="155"/>
      <c r="X5" s="177"/>
      <c r="Y5" s="155"/>
      <c r="Z5" s="31">
        <f aca="true" t="shared" si="0" ref="Z5:Z43">T5+P5+L5+H5</f>
        <v>28</v>
      </c>
      <c r="AA5" s="14">
        <f>IF(Z5=0,0,RANK(Z5,Z4:Z59,1))</f>
        <v>8</v>
      </c>
      <c r="AB5" s="180"/>
      <c r="AC5" s="182"/>
    </row>
    <row r="6" spans="1:29" ht="16.5" thickBot="1">
      <c r="A6" s="2">
        <f aca="true" t="shared" si="1" ref="A6:A59">A5+1</f>
        <v>3</v>
      </c>
      <c r="B6" s="97" t="s">
        <v>61</v>
      </c>
      <c r="C6" s="49" t="s">
        <v>34</v>
      </c>
      <c r="D6" s="1">
        <v>3</v>
      </c>
      <c r="E6" s="161"/>
      <c r="F6" s="41">
        <f>'Стар. протокол  №1-е упр.'!D33</f>
        <v>600</v>
      </c>
      <c r="G6" s="153"/>
      <c r="H6" s="14">
        <f>IF(F6=0,0,RANK(F6,F4:F59,0))</f>
        <v>27</v>
      </c>
      <c r="I6" s="155"/>
      <c r="J6" s="41">
        <f>'Стар. протокол  №2-е упр.'!D33</f>
        <v>320</v>
      </c>
      <c r="K6" s="152"/>
      <c r="L6" s="21">
        <f>IF(J6=0,0,RANK(J6,J4:J59,0))</f>
        <v>25</v>
      </c>
      <c r="M6" s="155"/>
      <c r="N6" s="41">
        <f>'Стар. протокол  №3-е упр.'!D33</f>
        <v>100</v>
      </c>
      <c r="O6" s="153"/>
      <c r="P6" s="14">
        <f>IF(N6=0,0,RANK(N6,N4:N59,0))</f>
        <v>1</v>
      </c>
      <c r="Q6" s="155"/>
      <c r="R6" s="36">
        <f>'Стар. протокол  №4-е упр.'!F33</f>
        <v>23.83</v>
      </c>
      <c r="S6" s="154"/>
      <c r="T6" s="14">
        <f>IF(R6=0,0,RANK(R6,R4:R59,1))</f>
        <v>9</v>
      </c>
      <c r="U6" s="155"/>
      <c r="V6" s="136"/>
      <c r="W6" s="155"/>
      <c r="X6" s="177"/>
      <c r="Y6" s="155"/>
      <c r="Z6" s="31">
        <f t="shared" si="0"/>
        <v>62</v>
      </c>
      <c r="AA6" s="14">
        <f>IF(Z6=0,0,RANK(Z6,Z4:Z59,1))</f>
        <v>17</v>
      </c>
      <c r="AB6" s="180"/>
      <c r="AC6" s="182"/>
    </row>
    <row r="7" spans="1:29" ht="16.5" thickBot="1">
      <c r="A7" s="50">
        <f t="shared" si="1"/>
        <v>4</v>
      </c>
      <c r="B7" s="22" t="s">
        <v>45</v>
      </c>
      <c r="C7" s="51" t="s">
        <v>34</v>
      </c>
      <c r="D7" s="9">
        <v>4</v>
      </c>
      <c r="E7" s="162"/>
      <c r="F7" s="52">
        <f>'Стар. протокол  №1-е упр.'!D47</f>
        <v>450</v>
      </c>
      <c r="G7" s="164"/>
      <c r="H7" s="20">
        <f>IF(F7=0,0,RANK(F7,F4:F59,0))</f>
        <v>46</v>
      </c>
      <c r="I7" s="157"/>
      <c r="J7" s="52">
        <f>'Стар. протокол  №2-е упр.'!D47</f>
        <v>350</v>
      </c>
      <c r="K7" s="165"/>
      <c r="L7" s="21">
        <f>IF(J7=0,0,RANK(J7,J4:J59,0))</f>
        <v>1</v>
      </c>
      <c r="M7" s="157"/>
      <c r="N7" s="42">
        <f>'Стар. протокол  №3-е упр.'!D47</f>
        <v>100</v>
      </c>
      <c r="O7" s="164"/>
      <c r="P7" s="20">
        <f>IF(N7=0,0,RANK(N7,N4:N59,0))</f>
        <v>1</v>
      </c>
      <c r="Q7" s="157"/>
      <c r="R7" s="37">
        <f>'Стар. протокол  №4-е упр.'!F47</f>
        <v>26.1</v>
      </c>
      <c r="S7" s="159"/>
      <c r="T7" s="20">
        <f>IF(R7=0,0,RANK(R7,R4:R59,1))</f>
        <v>12</v>
      </c>
      <c r="U7" s="157"/>
      <c r="V7" s="137"/>
      <c r="W7" s="157"/>
      <c r="X7" s="178"/>
      <c r="Y7" s="157"/>
      <c r="Z7" s="32">
        <f t="shared" si="0"/>
        <v>60</v>
      </c>
      <c r="AA7" s="20">
        <f>IF(Z7=0,0,RANK(Z7,Z4:Z59,1))</f>
        <v>16</v>
      </c>
      <c r="AB7" s="180"/>
      <c r="AC7" s="182"/>
    </row>
    <row r="8" spans="1:29" ht="16.5" thickBot="1">
      <c r="A8" s="48">
        <f t="shared" si="1"/>
        <v>5</v>
      </c>
      <c r="B8" s="98" t="s">
        <v>62</v>
      </c>
      <c r="C8" s="15" t="s">
        <v>50</v>
      </c>
      <c r="D8" s="5">
        <v>1</v>
      </c>
      <c r="E8" s="161">
        <v>2</v>
      </c>
      <c r="F8" s="44">
        <f>'Стар. протокол  №1-е упр.'!D6</f>
        <v>550</v>
      </c>
      <c r="G8" s="152">
        <f>SUM(F8:F11)</f>
        <v>1850</v>
      </c>
      <c r="H8" s="21">
        <f>IF(F8=0,0,RANK(F8,F4:F59,0))</f>
        <v>31</v>
      </c>
      <c r="I8" s="156">
        <f>IF(G8=0,0,RANK(G8,G4:G56,0))</f>
        <v>14</v>
      </c>
      <c r="J8" s="44">
        <f>'Стар. протокол  №2-е упр.'!D6</f>
        <v>300</v>
      </c>
      <c r="K8" s="152">
        <f>SUM(J8:J11)</f>
        <v>1240</v>
      </c>
      <c r="L8" s="21">
        <f>IF(J8=0,0,RANK(J8,J4:J59,0))</f>
        <v>40</v>
      </c>
      <c r="M8" s="155">
        <f>IF(K8=0,0,RANK(K8,K4:K56,0))</f>
        <v>10</v>
      </c>
      <c r="N8" s="44">
        <f>'Стар. протокол  №3-е упр.'!D6</f>
        <v>95</v>
      </c>
      <c r="O8" s="152">
        <f>SUM(N8:N11)</f>
        <v>380</v>
      </c>
      <c r="P8" s="19">
        <f>IF(N8=0,0,RANK(N8,N4:N59,0))</f>
        <v>25</v>
      </c>
      <c r="Q8" s="155">
        <f>IF(O8=0,0,RANK(O8,O4:O56,0))</f>
        <v>7</v>
      </c>
      <c r="R8" s="39">
        <f>'Стар. протокол  №4-е упр.'!F6</f>
        <v>63.28</v>
      </c>
      <c r="S8" s="154">
        <f>SUM(R8:R11)</f>
        <v>157.22000000000003</v>
      </c>
      <c r="T8" s="19">
        <f>IF(R8=0,0,RANK(R8,R4:R59,1))</f>
        <v>48</v>
      </c>
      <c r="U8" s="155">
        <f>IF(S8=0,0,RANK(S8,S4:S56,1))</f>
        <v>7</v>
      </c>
      <c r="V8" s="136">
        <f>'Стар. протокол  №5-е упр.'!E9</f>
        <v>515.83</v>
      </c>
      <c r="W8" s="156">
        <f>IF(V8=0,0,RANK(V8,V4:V56,1))</f>
        <v>12</v>
      </c>
      <c r="X8" s="177">
        <f>'Стар. протокол  №6-е упр.'!E9</f>
        <v>712.46</v>
      </c>
      <c r="Y8" s="155">
        <f>IF(X8=0,0,RANK(X8,X4:X56,1))</f>
        <v>13</v>
      </c>
      <c r="Z8" s="30">
        <f t="shared" si="0"/>
        <v>144</v>
      </c>
      <c r="AA8" s="21">
        <f>IF(Z8=0,0,RANK(Z8,Z4:Z59,1))</f>
        <v>49</v>
      </c>
      <c r="AB8" s="180">
        <f>Y8+W8+U8+Q8+M8+I8</f>
        <v>63</v>
      </c>
      <c r="AC8" s="181">
        <f>IF(AB8=0,0,RANK(AB8,AB4:AB56,1))</f>
        <v>12</v>
      </c>
    </row>
    <row r="9" spans="1:29" ht="16.5" thickBot="1">
      <c r="A9" s="2">
        <f t="shared" si="1"/>
        <v>6</v>
      </c>
      <c r="B9" s="16" t="s">
        <v>63</v>
      </c>
      <c r="C9" s="15" t="s">
        <v>50</v>
      </c>
      <c r="D9" s="1">
        <v>2</v>
      </c>
      <c r="E9" s="161"/>
      <c r="F9" s="41">
        <f>'Стар. протокол  №1-е упр.'!D20</f>
        <v>500</v>
      </c>
      <c r="G9" s="153"/>
      <c r="H9" s="14">
        <f>IF(F9=0,0,RANK(F9,F4:F59,0))</f>
        <v>41</v>
      </c>
      <c r="I9" s="155"/>
      <c r="J9" s="41">
        <f>'Стар. протокол  №2-е упр.'!D20</f>
        <v>320</v>
      </c>
      <c r="K9" s="152"/>
      <c r="L9" s="21">
        <f>IF(J9=0,0,RANK(J9,J4:J59,0))</f>
        <v>25</v>
      </c>
      <c r="M9" s="155"/>
      <c r="N9" s="41">
        <f>'Стар. протокол  №3-е упр.'!D20</f>
        <v>95</v>
      </c>
      <c r="O9" s="153"/>
      <c r="P9" s="14">
        <f>IF(N9=0,0,RANK(N9,N4:N59,0))</f>
        <v>25</v>
      </c>
      <c r="Q9" s="155"/>
      <c r="R9" s="36">
        <f>'Стар. протокол  №4-е упр.'!F20</f>
        <v>36.7</v>
      </c>
      <c r="S9" s="154"/>
      <c r="T9" s="14">
        <f>IF(R9=0,0,RANK(R9,R4:R59,1))</f>
        <v>27</v>
      </c>
      <c r="U9" s="155"/>
      <c r="V9" s="136"/>
      <c r="W9" s="155"/>
      <c r="X9" s="177"/>
      <c r="Y9" s="155"/>
      <c r="Z9" s="31">
        <f t="shared" si="0"/>
        <v>118</v>
      </c>
      <c r="AA9" s="14">
        <f>IF(Z9=0,0,RANK(Z9,Z4:Z59,1))</f>
        <v>37</v>
      </c>
      <c r="AB9" s="180"/>
      <c r="AC9" s="182"/>
    </row>
    <row r="10" spans="1:29" ht="16.5" thickBot="1">
      <c r="A10" s="2">
        <f t="shared" si="1"/>
        <v>7</v>
      </c>
      <c r="B10" s="16" t="s">
        <v>64</v>
      </c>
      <c r="C10" s="15" t="s">
        <v>50</v>
      </c>
      <c r="D10" s="1">
        <v>3</v>
      </c>
      <c r="E10" s="161"/>
      <c r="F10" s="41">
        <f>'Стар. протокол  №1-е упр.'!D34</f>
        <v>400</v>
      </c>
      <c r="G10" s="153"/>
      <c r="H10" s="14">
        <f>IF(F10=0,0,RANK(F10,F4:F59,0))</f>
        <v>50</v>
      </c>
      <c r="I10" s="155"/>
      <c r="J10" s="41">
        <f>'Стар. протокол  №2-е упр.'!D34</f>
        <v>300</v>
      </c>
      <c r="K10" s="152"/>
      <c r="L10" s="21">
        <f>IF(J10=0,0,RANK(J10,J4:J59,0))</f>
        <v>40</v>
      </c>
      <c r="M10" s="155"/>
      <c r="N10" s="41">
        <f>'Стар. протокол  №3-е упр.'!D34</f>
        <v>95</v>
      </c>
      <c r="O10" s="153"/>
      <c r="P10" s="14">
        <f>IF(N10=0,0,RANK(N10,N4:N59,0))</f>
        <v>25</v>
      </c>
      <c r="Q10" s="155"/>
      <c r="R10" s="36">
        <f>'Стар. протокол  №4-е упр.'!F34</f>
        <v>29.16</v>
      </c>
      <c r="S10" s="154"/>
      <c r="T10" s="14">
        <f>IF(R10=0,0,RANK(R10,R4:R59,1))</f>
        <v>18</v>
      </c>
      <c r="U10" s="155"/>
      <c r="V10" s="136"/>
      <c r="W10" s="155"/>
      <c r="X10" s="177"/>
      <c r="Y10" s="155"/>
      <c r="Z10" s="31">
        <f t="shared" si="0"/>
        <v>133</v>
      </c>
      <c r="AA10" s="14">
        <f>IF(Z10=0,0,RANK(Z10,Z4:Z59,1))</f>
        <v>44</v>
      </c>
      <c r="AB10" s="180"/>
      <c r="AC10" s="182"/>
    </row>
    <row r="11" spans="1:29" ht="16.5" thickBot="1">
      <c r="A11" s="23">
        <f t="shared" si="1"/>
        <v>8</v>
      </c>
      <c r="B11" s="97" t="s">
        <v>65</v>
      </c>
      <c r="C11" s="15" t="s">
        <v>50</v>
      </c>
      <c r="D11" s="17">
        <v>4</v>
      </c>
      <c r="E11" s="161"/>
      <c r="F11" s="43">
        <f>'Стар. протокол  №1-е упр.'!D48</f>
        <v>400</v>
      </c>
      <c r="G11" s="153"/>
      <c r="H11" s="20">
        <f>IF(F11=0,0,RANK(F11,F4:F59,0))</f>
        <v>50</v>
      </c>
      <c r="I11" s="157"/>
      <c r="J11" s="43">
        <f>'Стар. протокол  №2-е упр.'!D48</f>
        <v>320</v>
      </c>
      <c r="K11" s="152"/>
      <c r="L11" s="21">
        <f>IF(J11=0,0,RANK(J11,J4:J59,0))</f>
        <v>25</v>
      </c>
      <c r="M11" s="155"/>
      <c r="N11" s="43">
        <f>'Стар. протокол  №3-е упр.'!D48</f>
        <v>95</v>
      </c>
      <c r="O11" s="153"/>
      <c r="P11" s="18">
        <f>IF(N11=0,0,RANK(N11,N4:N59,0))</f>
        <v>25</v>
      </c>
      <c r="Q11" s="155"/>
      <c r="R11" s="38">
        <f>'Стар. протокол  №4-е упр.'!F48</f>
        <v>28.08</v>
      </c>
      <c r="S11" s="154"/>
      <c r="T11" s="18">
        <f>IF(R11=0,0,RANK(R11,R4:R59,1))</f>
        <v>14</v>
      </c>
      <c r="U11" s="155"/>
      <c r="V11" s="137"/>
      <c r="W11" s="157"/>
      <c r="X11" s="177"/>
      <c r="Y11" s="155"/>
      <c r="Z11" s="32">
        <f t="shared" si="0"/>
        <v>114</v>
      </c>
      <c r="AA11" s="20">
        <f>IF(Z11=0,0,RANK(Z11,Z4:Z59,1))</f>
        <v>35</v>
      </c>
      <c r="AB11" s="180"/>
      <c r="AC11" s="182"/>
    </row>
    <row r="12" spans="1:29" ht="16.5" thickBot="1">
      <c r="A12" s="24">
        <f t="shared" si="1"/>
        <v>9</v>
      </c>
      <c r="B12" s="25" t="s">
        <v>66</v>
      </c>
      <c r="C12" s="26" t="s">
        <v>51</v>
      </c>
      <c r="D12" s="27">
        <v>1</v>
      </c>
      <c r="E12" s="160">
        <v>3</v>
      </c>
      <c r="F12" s="40">
        <f>'Стар. протокол  №1-е упр.'!D7</f>
        <v>650</v>
      </c>
      <c r="G12" s="163">
        <f>SUM(F12:F15)</f>
        <v>2300</v>
      </c>
      <c r="H12" s="21">
        <f>IF(F12=0,0,RANK(F12,F4:F59,0))</f>
        <v>1</v>
      </c>
      <c r="I12" s="156">
        <f>IF(G12=0,0,RANK(G12,G4:G56,0))</f>
        <v>8</v>
      </c>
      <c r="J12" s="40">
        <f>'Стар. протокол  №2-е упр.'!D7</f>
        <v>270</v>
      </c>
      <c r="K12" s="163">
        <f>SUM(J12:J15)</f>
        <v>1170</v>
      </c>
      <c r="L12" s="21">
        <f>IF(J12=0,0,RANK(J12,J4:J59,0))</f>
        <v>49</v>
      </c>
      <c r="M12" s="156">
        <f>IF(K12=0,0,RANK(K12,K4:K56,0))</f>
        <v>11</v>
      </c>
      <c r="N12" s="40">
        <f>'Стар. протокол  №3-е упр.'!D7</f>
        <v>80</v>
      </c>
      <c r="O12" s="163">
        <f>SUM(N12:N15)</f>
        <v>325</v>
      </c>
      <c r="P12" s="21">
        <f>IF(N12=0,0,RANK(N12,N4:N59,0))</f>
        <v>51</v>
      </c>
      <c r="Q12" s="156">
        <f>IF(O12=0,0,RANK(O12,O4:O56,0))</f>
        <v>14</v>
      </c>
      <c r="R12" s="35">
        <f>'Стар. протокол  №4-е упр.'!F7</f>
        <v>65.25</v>
      </c>
      <c r="S12" s="158">
        <f>SUM(R12:R15)</f>
        <v>185.66</v>
      </c>
      <c r="T12" s="21">
        <f>IF(R12=0,0,RANK(R12,R4:R59,1))</f>
        <v>49</v>
      </c>
      <c r="U12" s="156">
        <f>IF(S12=0,0,RANK(S12,S4:S56,1))</f>
        <v>9</v>
      </c>
      <c r="V12" s="135">
        <f>'Стар. протокол  №5-е упр.'!E13</f>
        <v>678.93</v>
      </c>
      <c r="W12" s="156">
        <f>IF(V12=0,0,RANK(V12,V4:V56,1))</f>
        <v>14</v>
      </c>
      <c r="X12" s="183">
        <f>'Стар. протокол  №6-е упр.'!E13</f>
        <v>707.46</v>
      </c>
      <c r="Y12" s="156">
        <f>IF(X12=0,0,RANK(X12,X4:X56,1))</f>
        <v>12</v>
      </c>
      <c r="Z12" s="30">
        <f t="shared" si="0"/>
        <v>150</v>
      </c>
      <c r="AA12" s="21">
        <f>IF(Z12=0,0,RANK(Z12,Z4:Z59,1))</f>
        <v>51</v>
      </c>
      <c r="AB12" s="180">
        <f>Y12+W12+U12+Q12+M12+I12</f>
        <v>68</v>
      </c>
      <c r="AC12" s="181">
        <f>IF(AB12=0,0,RANK(AB12,AB4:AB56,1))</f>
        <v>13</v>
      </c>
    </row>
    <row r="13" spans="1:29" ht="16.5" thickBot="1">
      <c r="A13" s="28">
        <f t="shared" si="1"/>
        <v>10</v>
      </c>
      <c r="B13" s="98" t="s">
        <v>67</v>
      </c>
      <c r="C13" s="49" t="s">
        <v>51</v>
      </c>
      <c r="D13" s="1">
        <v>2</v>
      </c>
      <c r="E13" s="161"/>
      <c r="F13" s="41">
        <f>'Стар. протокол  №1-е упр.'!D21</f>
        <v>650</v>
      </c>
      <c r="G13" s="153"/>
      <c r="H13" s="14">
        <f>IF(F13=0,0,RANK(F13,F4:F59,0))</f>
        <v>1</v>
      </c>
      <c r="I13" s="155"/>
      <c r="J13" s="41">
        <f>'Стар. протокол  №2-е упр.'!D21</f>
        <v>300</v>
      </c>
      <c r="K13" s="152"/>
      <c r="L13" s="21">
        <f>IF(J13=0,0,RANK(J13,J4:J59,0))</f>
        <v>40</v>
      </c>
      <c r="M13" s="155"/>
      <c r="N13" s="41">
        <f>'Стар. протокол  №3-е упр.'!D21</f>
        <v>75</v>
      </c>
      <c r="O13" s="153"/>
      <c r="P13" s="14">
        <f>IF(N13=0,0,RANK(N13,N4:N59,0))</f>
        <v>54</v>
      </c>
      <c r="Q13" s="155"/>
      <c r="R13" s="36">
        <f>'Стар. протокол  №4-е упр.'!F21</f>
        <v>37.33</v>
      </c>
      <c r="S13" s="154"/>
      <c r="T13" s="14">
        <f>IF(R13=0,0,RANK(R13,R4:R59,1))</f>
        <v>28</v>
      </c>
      <c r="U13" s="155"/>
      <c r="V13" s="136"/>
      <c r="W13" s="155"/>
      <c r="X13" s="177"/>
      <c r="Y13" s="155"/>
      <c r="Z13" s="31">
        <f t="shared" si="0"/>
        <v>123</v>
      </c>
      <c r="AA13" s="14">
        <f>IF(Z13=0,0,RANK(Z13,Z4:Z59,1))</f>
        <v>40</v>
      </c>
      <c r="AB13" s="180"/>
      <c r="AC13" s="182"/>
    </row>
    <row r="14" spans="1:29" ht="16.5" thickBot="1">
      <c r="A14" s="28">
        <f t="shared" si="1"/>
        <v>11</v>
      </c>
      <c r="B14" s="16" t="s">
        <v>68</v>
      </c>
      <c r="C14" s="49" t="s">
        <v>51</v>
      </c>
      <c r="D14" s="1">
        <v>3</v>
      </c>
      <c r="E14" s="161"/>
      <c r="F14" s="41">
        <f>'Стар. протокол  №1-е упр.'!D35</f>
        <v>550</v>
      </c>
      <c r="G14" s="153"/>
      <c r="H14" s="14">
        <f>IF(F14=0,0,RANK(F14,F4:F59,0))</f>
        <v>31</v>
      </c>
      <c r="I14" s="155"/>
      <c r="J14" s="41">
        <f>'Стар. протокол  №2-е упр.'!D35</f>
        <v>300</v>
      </c>
      <c r="K14" s="152"/>
      <c r="L14" s="21">
        <f>IF(J14=0,0,RANK(J14,J4:J59,0))</f>
        <v>40</v>
      </c>
      <c r="M14" s="155"/>
      <c r="N14" s="41">
        <f>'Стар. протокол  №3-е упр.'!D35</f>
        <v>90</v>
      </c>
      <c r="O14" s="153"/>
      <c r="P14" s="14">
        <f>IF(N14=0,0,RANK(N14,N4:N59,0))</f>
        <v>40</v>
      </c>
      <c r="Q14" s="155"/>
      <c r="R14" s="36">
        <f>'Стар. протокол  №4-е упр.'!F35</f>
        <v>42.02</v>
      </c>
      <c r="S14" s="154"/>
      <c r="T14" s="14">
        <f>IF(R14=0,0,RANK(R14,R4:R59,1))</f>
        <v>34</v>
      </c>
      <c r="U14" s="155"/>
      <c r="V14" s="136"/>
      <c r="W14" s="155"/>
      <c r="X14" s="177"/>
      <c r="Y14" s="155"/>
      <c r="Z14" s="31">
        <f t="shared" si="0"/>
        <v>145</v>
      </c>
      <c r="AA14" s="14">
        <f>IF(Z14=0,0,RANK(Z14,Z4:Z59,1))</f>
        <v>50</v>
      </c>
      <c r="AB14" s="180"/>
      <c r="AC14" s="182"/>
    </row>
    <row r="15" spans="1:29" ht="16.5" thickBot="1">
      <c r="A15" s="29">
        <f t="shared" si="1"/>
        <v>12</v>
      </c>
      <c r="B15" s="97" t="s">
        <v>69</v>
      </c>
      <c r="C15" s="56" t="s">
        <v>51</v>
      </c>
      <c r="D15" s="9">
        <v>4</v>
      </c>
      <c r="E15" s="162"/>
      <c r="F15" s="42">
        <f>'Стар. протокол  №1-е упр.'!D49</f>
        <v>450</v>
      </c>
      <c r="G15" s="164"/>
      <c r="H15" s="20">
        <f>IF(F15=0,0,RANK(F15,F4:F59,0))</f>
        <v>46</v>
      </c>
      <c r="I15" s="157"/>
      <c r="J15" s="42">
        <f>'Стар. протокол  №2-е упр.'!D49</f>
        <v>300</v>
      </c>
      <c r="K15" s="165"/>
      <c r="L15" s="21">
        <f>IF(J15=0,0,RANK(J15,J4:J59,0))</f>
        <v>40</v>
      </c>
      <c r="M15" s="157"/>
      <c r="N15" s="42">
        <f>'Стар. протокол  №3-е упр.'!D49</f>
        <v>80</v>
      </c>
      <c r="O15" s="164"/>
      <c r="P15" s="20">
        <f>IF(N15=0,0,RANK(N15,N4:N59,0))</f>
        <v>51</v>
      </c>
      <c r="Q15" s="157"/>
      <c r="R15" s="37">
        <f>'Стар. протокол  №4-е упр.'!F49</f>
        <v>41.06</v>
      </c>
      <c r="S15" s="159"/>
      <c r="T15" s="20">
        <f>IF(R15=0,0,RANK(R15,R4:R59,1))</f>
        <v>33</v>
      </c>
      <c r="U15" s="157"/>
      <c r="V15" s="137"/>
      <c r="W15" s="157"/>
      <c r="X15" s="178"/>
      <c r="Y15" s="157"/>
      <c r="Z15" s="32">
        <f t="shared" si="0"/>
        <v>170</v>
      </c>
      <c r="AA15" s="20">
        <f>IF(Z15=0,0,RANK(Z15,Z4:Z59,1))</f>
        <v>54</v>
      </c>
      <c r="AB15" s="180"/>
      <c r="AC15" s="182"/>
    </row>
    <row r="16" spans="1:29" ht="16.5" thickBot="1">
      <c r="A16" s="4">
        <f t="shared" si="1"/>
        <v>13</v>
      </c>
      <c r="B16" s="25" t="s">
        <v>47</v>
      </c>
      <c r="C16" s="26" t="s">
        <v>52</v>
      </c>
      <c r="D16" s="5">
        <v>1</v>
      </c>
      <c r="E16" s="161">
        <v>4</v>
      </c>
      <c r="F16" s="44">
        <f>'Стар. протокол  №1-е упр.'!D8</f>
        <v>550</v>
      </c>
      <c r="G16" s="152">
        <f>SUM(F16:F19)</f>
        <v>2500</v>
      </c>
      <c r="H16" s="19">
        <f>IF(F16=0,0,RANK(F16,F4:F59,0))</f>
        <v>31</v>
      </c>
      <c r="I16" s="155">
        <f>IF(G16=0,0,RANK(G16,G4:G56,0))</f>
        <v>3</v>
      </c>
      <c r="J16" s="44">
        <f>'Стар. протокол  №2-е упр.'!D8</f>
        <v>350</v>
      </c>
      <c r="K16" s="152">
        <f>SUM(J16:J19)</f>
        <v>1370</v>
      </c>
      <c r="L16" s="21">
        <f>IF(J16=0,0,RANK(J16,J4:J59,0))</f>
        <v>1</v>
      </c>
      <c r="M16" s="155">
        <f>IF(K16=0,0,RANK(K16,K4:K56,0))</f>
        <v>4</v>
      </c>
      <c r="N16" s="44">
        <f>'Стар. протокол  №3-е упр.'!D8</f>
        <v>100</v>
      </c>
      <c r="O16" s="152">
        <f>SUM(N16:N19)</f>
        <v>370</v>
      </c>
      <c r="P16" s="19">
        <f>IF(N16=0,0,RANK(N16,N4:N59,0))</f>
        <v>1</v>
      </c>
      <c r="Q16" s="155">
        <f>IF(O16=0,0,RANK(O16,O4:O56,0))</f>
        <v>9</v>
      </c>
      <c r="R16" s="39">
        <f>'Стар. протокол  №4-е упр.'!F8</f>
        <v>39.17</v>
      </c>
      <c r="S16" s="154">
        <f>SUM(R16:R19)</f>
        <v>243.69</v>
      </c>
      <c r="T16" s="19">
        <f>IF(R16=0,0,RANK(R16,R4:R59,1))</f>
        <v>30</v>
      </c>
      <c r="U16" s="155">
        <f>IF(S16=0,0,RANK(S16,S4:S56,1))</f>
        <v>10</v>
      </c>
      <c r="V16" s="135">
        <f>'Стар. протокол  №5-е упр.'!E17</f>
        <v>365</v>
      </c>
      <c r="W16" s="156">
        <f>IF(V16=0,0,RANK(V16,V4:V56,1))</f>
        <v>4</v>
      </c>
      <c r="X16" s="177">
        <f>'Стар. протокол  №6-е упр.'!E17</f>
        <v>200.46</v>
      </c>
      <c r="Y16" s="155">
        <f>IF(X16=0,0,RANK(X16,X4:X56,1))</f>
        <v>5</v>
      </c>
      <c r="Z16" s="30">
        <f t="shared" si="0"/>
        <v>63</v>
      </c>
      <c r="AA16" s="21">
        <f>IF(Z16=0,0,RANK(Z16,Z4:Z59,1))</f>
        <v>18</v>
      </c>
      <c r="AB16" s="180">
        <f>Y16+W16+U16+Q16+M16+I16</f>
        <v>35</v>
      </c>
      <c r="AC16" s="181">
        <f>IF(AB16=0,0,RANK(AB16,AB4:AB56,1))</f>
        <v>7</v>
      </c>
    </row>
    <row r="17" spans="1:29" ht="16.5" thickBot="1">
      <c r="A17" s="2">
        <f t="shared" si="1"/>
        <v>14</v>
      </c>
      <c r="B17" s="16" t="s">
        <v>48</v>
      </c>
      <c r="C17" s="49" t="s">
        <v>52</v>
      </c>
      <c r="D17" s="1">
        <v>2</v>
      </c>
      <c r="E17" s="161"/>
      <c r="F17" s="41">
        <f>'Стар. протокол  №1-е упр.'!D26</f>
        <v>650</v>
      </c>
      <c r="G17" s="153"/>
      <c r="H17" s="14">
        <f>IF(F17=0,0,RANK(F17,F4:F59,0))</f>
        <v>1</v>
      </c>
      <c r="I17" s="155"/>
      <c r="J17" s="41">
        <f>'Стар. протокол  №2-е упр.'!D22</f>
        <v>350</v>
      </c>
      <c r="K17" s="152"/>
      <c r="L17" s="21">
        <f>IF(J17=0,0,RANK(J17,J4:J59,0))</f>
        <v>1</v>
      </c>
      <c r="M17" s="155"/>
      <c r="N17" s="41">
        <f>'Стар. протокол  №3-е упр.'!D22</f>
        <v>85</v>
      </c>
      <c r="O17" s="153"/>
      <c r="P17" s="14">
        <f>IF(N17=0,0,RANK(N17,N4:N59,0))</f>
        <v>48</v>
      </c>
      <c r="Q17" s="155"/>
      <c r="R17" s="36">
        <f>'Стар. протокол  №4-е упр.'!F22</f>
        <v>99.8</v>
      </c>
      <c r="S17" s="154"/>
      <c r="T17" s="14">
        <f>IF(R17=0,0,RANK(R17,R4:R59,1))</f>
        <v>53</v>
      </c>
      <c r="U17" s="155"/>
      <c r="V17" s="136"/>
      <c r="W17" s="155"/>
      <c r="X17" s="177"/>
      <c r="Y17" s="155"/>
      <c r="Z17" s="31">
        <f t="shared" si="0"/>
        <v>103</v>
      </c>
      <c r="AA17" s="14">
        <f>IF(Z17=0,0,RANK(Z17,Z4:Z59,1))</f>
        <v>31</v>
      </c>
      <c r="AB17" s="180"/>
      <c r="AC17" s="182"/>
    </row>
    <row r="18" spans="1:29" ht="16.5" thickBot="1">
      <c r="A18" s="2">
        <f t="shared" si="1"/>
        <v>15</v>
      </c>
      <c r="B18" s="16" t="s">
        <v>49</v>
      </c>
      <c r="C18" s="49" t="s">
        <v>52</v>
      </c>
      <c r="D18" s="1">
        <v>3</v>
      </c>
      <c r="E18" s="161"/>
      <c r="F18" s="41">
        <f>'Стар. протокол  №1-е упр.'!D40</f>
        <v>650</v>
      </c>
      <c r="G18" s="153"/>
      <c r="H18" s="14">
        <f>IF(F18=0,0,RANK(F18,F4:F59,0))</f>
        <v>1</v>
      </c>
      <c r="I18" s="155"/>
      <c r="J18" s="41">
        <f>'Стар. протокол  №2-е упр.'!D36</f>
        <v>350</v>
      </c>
      <c r="K18" s="152"/>
      <c r="L18" s="21">
        <f>IF(J18=0,0,RANK(J18,J4:J59,0))</f>
        <v>1</v>
      </c>
      <c r="M18" s="155"/>
      <c r="N18" s="41">
        <f>'Стар. протокол  №3-е упр.'!D36</f>
        <v>95</v>
      </c>
      <c r="O18" s="153"/>
      <c r="P18" s="14">
        <f>IF(N18=0,0,RANK(N18,N4:N59,0))</f>
        <v>25</v>
      </c>
      <c r="Q18" s="155"/>
      <c r="R18" s="36">
        <f>'Стар. протокол  №4-е упр.'!F36</f>
        <v>61.6</v>
      </c>
      <c r="S18" s="154"/>
      <c r="T18" s="14">
        <f>IF(R18=0,0,RANK(R18,R4:R59,1))</f>
        <v>45</v>
      </c>
      <c r="U18" s="155"/>
      <c r="V18" s="136"/>
      <c r="W18" s="155"/>
      <c r="X18" s="177"/>
      <c r="Y18" s="155"/>
      <c r="Z18" s="31">
        <f t="shared" si="0"/>
        <v>72</v>
      </c>
      <c r="AA18" s="14">
        <f>IF(Z18=0,0,RANK(Z18,Z4:Z59,1))</f>
        <v>23</v>
      </c>
      <c r="AB18" s="180"/>
      <c r="AC18" s="182"/>
    </row>
    <row r="19" spans="1:29" ht="16.5" thickBot="1">
      <c r="A19" s="23">
        <f t="shared" si="1"/>
        <v>16</v>
      </c>
      <c r="B19" s="97" t="s">
        <v>70</v>
      </c>
      <c r="C19" s="56" t="s">
        <v>52</v>
      </c>
      <c r="D19" s="17">
        <v>4</v>
      </c>
      <c r="E19" s="161"/>
      <c r="F19" s="43">
        <f>'Стар. протокол  №1-е упр.'!D54</f>
        <v>650</v>
      </c>
      <c r="G19" s="153"/>
      <c r="H19" s="18">
        <f>IF(F19=0,0,RANK(F19,F4:F59,0))</f>
        <v>1</v>
      </c>
      <c r="I19" s="155"/>
      <c r="J19" s="43">
        <f>'Стар. протокол  №2-е упр.'!D50</f>
        <v>320</v>
      </c>
      <c r="K19" s="152"/>
      <c r="L19" s="21">
        <f>IF(J19=0,0,RANK(J19,J4:J59,0))</f>
        <v>25</v>
      </c>
      <c r="M19" s="155"/>
      <c r="N19" s="43">
        <f>'Стар. протокол  №3-е упр.'!D50</f>
        <v>90</v>
      </c>
      <c r="O19" s="153"/>
      <c r="P19" s="18">
        <f>IF(N19=0,0,RANK(N19,N4:N59,0))</f>
        <v>40</v>
      </c>
      <c r="Q19" s="155"/>
      <c r="R19" s="38">
        <f>'Стар. протокол  №4-е упр.'!F50</f>
        <v>43.12</v>
      </c>
      <c r="S19" s="154"/>
      <c r="T19" s="18">
        <f>IF(R19=0,0,RANK(R19,R4:R59,1))</f>
        <v>36</v>
      </c>
      <c r="U19" s="155"/>
      <c r="V19" s="137"/>
      <c r="W19" s="157"/>
      <c r="X19" s="177"/>
      <c r="Y19" s="155"/>
      <c r="Z19" s="32">
        <f t="shared" si="0"/>
        <v>102</v>
      </c>
      <c r="AA19" s="20">
        <f>IF(Z19=0,0,RANK(Z19,Z4:Z59,1))</f>
        <v>30</v>
      </c>
      <c r="AB19" s="180"/>
      <c r="AC19" s="182"/>
    </row>
    <row r="20" spans="1:29" ht="16.5" thickBot="1">
      <c r="A20" s="24">
        <f t="shared" si="1"/>
        <v>17</v>
      </c>
      <c r="B20" s="25" t="s">
        <v>94</v>
      </c>
      <c r="C20" s="26" t="s">
        <v>53</v>
      </c>
      <c r="D20" s="27">
        <v>1</v>
      </c>
      <c r="E20" s="160">
        <v>5</v>
      </c>
      <c r="F20" s="40">
        <f>'Стар. протокол  №1-е упр.'!D9</f>
        <v>650</v>
      </c>
      <c r="G20" s="163">
        <f>SUM(F20:F23)</f>
        <v>2550</v>
      </c>
      <c r="H20" s="21">
        <f>IF(F20=0,0,RANK(F20,F4:F59,0))</f>
        <v>1</v>
      </c>
      <c r="I20" s="156">
        <f>IF(G20=0,0,RANK(G20,G4:G56,0))</f>
        <v>2</v>
      </c>
      <c r="J20" s="40">
        <f>'Стар. протокол  №2-е упр.'!D9</f>
        <v>350</v>
      </c>
      <c r="K20" s="163">
        <f>SUM(J20:J23)</f>
        <v>1370</v>
      </c>
      <c r="L20" s="21">
        <f>IF(J20=0,0,RANK(J20,J4:J59,0))</f>
        <v>1</v>
      </c>
      <c r="M20" s="156">
        <f>IF(K20=0,0,RANK(K20,K4:K56,0))</f>
        <v>4</v>
      </c>
      <c r="N20" s="40">
        <f>'Стар. протокол  №3-е упр.'!D9</f>
        <v>100</v>
      </c>
      <c r="O20" s="163">
        <f>SUM(N20:N23)</f>
        <v>400</v>
      </c>
      <c r="P20" s="21">
        <f>IF(N20=0,0,RANK(N20,N4:N59,0))</f>
        <v>1</v>
      </c>
      <c r="Q20" s="156">
        <f>IF(O20=0,0,RANK(O20,O4:O56,0))</f>
        <v>1</v>
      </c>
      <c r="R20" s="35">
        <f>'Стар. протокол  №4-е упр.'!F9</f>
        <v>31.5</v>
      </c>
      <c r="S20" s="158">
        <f>SUM(R20:R23)</f>
        <v>130.43</v>
      </c>
      <c r="T20" s="21">
        <f>IF(R20=0,0,RANK(R20,R4:R59,1))</f>
        <v>22</v>
      </c>
      <c r="U20" s="156">
        <f>IF(S20=0,0,RANK(S20,S4:S56,1))</f>
        <v>4</v>
      </c>
      <c r="V20" s="135">
        <f>'Стар. протокол  №5-е упр.'!E21</f>
        <v>301.63</v>
      </c>
      <c r="W20" s="156">
        <f>IF(V20=0,0,RANK(V20,V4:V56,1))</f>
        <v>3</v>
      </c>
      <c r="X20" s="183">
        <f>'Стар. протокол  №6-е упр.'!E21</f>
        <v>178.46</v>
      </c>
      <c r="Y20" s="156">
        <f>IF(X20=0,0,RANK(X20,X4:X56,1))</f>
        <v>2</v>
      </c>
      <c r="Z20" s="30">
        <f t="shared" si="0"/>
        <v>25</v>
      </c>
      <c r="AA20" s="21">
        <f>IF(Z20=0,0,RANK(Z20,Z4:Z59,1))</f>
        <v>7</v>
      </c>
      <c r="AB20" s="180">
        <f>Y20+W20+U20+Q20+M20+I20</f>
        <v>16</v>
      </c>
      <c r="AC20" s="181">
        <f>IF(AB20=0,0,RANK(AB20,AB4:AB56,1))</f>
        <v>2</v>
      </c>
    </row>
    <row r="21" spans="1:29" ht="16.5" thickBot="1">
      <c r="A21" s="28">
        <f t="shared" si="1"/>
        <v>18</v>
      </c>
      <c r="B21" s="16" t="s">
        <v>40</v>
      </c>
      <c r="C21" s="49" t="s">
        <v>53</v>
      </c>
      <c r="D21" s="1">
        <v>2</v>
      </c>
      <c r="E21" s="161"/>
      <c r="F21" s="41">
        <f>'Стар. протокол  №1-е упр.'!D23</f>
        <v>650</v>
      </c>
      <c r="G21" s="153"/>
      <c r="H21" s="14">
        <f>IF(F21=0,0,RANK(F21,F4:F59,0))</f>
        <v>1</v>
      </c>
      <c r="I21" s="155"/>
      <c r="J21" s="41">
        <f>'Стар. протокол  №2-е упр.'!D23</f>
        <v>350</v>
      </c>
      <c r="K21" s="152"/>
      <c r="L21" s="21">
        <f>IF(J21=0,0,RANK(J21,J4:J59,0))</f>
        <v>1</v>
      </c>
      <c r="M21" s="155"/>
      <c r="N21" s="41">
        <f>'Стар. протокол  №3-е упр.'!D23</f>
        <v>100</v>
      </c>
      <c r="O21" s="153"/>
      <c r="P21" s="14">
        <f>IF(N21=0,0,RANK(N21,N4:N59,0))</f>
        <v>1</v>
      </c>
      <c r="Q21" s="155"/>
      <c r="R21" s="36">
        <f>'Стар. протокол  №4-е упр.'!F23</f>
        <v>23.28</v>
      </c>
      <c r="S21" s="154"/>
      <c r="T21" s="14">
        <f>IF(R21=0,0,RANK(R21,R4:R59,1))</f>
        <v>6</v>
      </c>
      <c r="U21" s="155"/>
      <c r="V21" s="136"/>
      <c r="W21" s="155"/>
      <c r="X21" s="177"/>
      <c r="Y21" s="155"/>
      <c r="Z21" s="31">
        <f t="shared" si="0"/>
        <v>9</v>
      </c>
      <c r="AA21" s="14">
        <f>IF(Z21=0,0,RANK(Z21,Z4:Z59,1))</f>
        <v>3</v>
      </c>
      <c r="AB21" s="180"/>
      <c r="AC21" s="182"/>
    </row>
    <row r="22" spans="1:29" ht="16.5" thickBot="1">
      <c r="A22" s="28">
        <f t="shared" si="1"/>
        <v>19</v>
      </c>
      <c r="B22" s="16" t="s">
        <v>95</v>
      </c>
      <c r="C22" s="49" t="s">
        <v>53</v>
      </c>
      <c r="D22" s="1">
        <v>3</v>
      </c>
      <c r="E22" s="161"/>
      <c r="F22" s="41">
        <f>'Стар. протокол  №1-е упр.'!D37</f>
        <v>650</v>
      </c>
      <c r="G22" s="153"/>
      <c r="H22" s="14">
        <f>IF(F22=0,0,RANK(F22,F4:F59,0))</f>
        <v>1</v>
      </c>
      <c r="I22" s="155"/>
      <c r="J22" s="41">
        <f>'Стар. протокол  №2-е упр.'!D37</f>
        <v>320</v>
      </c>
      <c r="K22" s="152"/>
      <c r="L22" s="21">
        <f>IF(J22=0,0,RANK(J22,J4:J59,0))</f>
        <v>25</v>
      </c>
      <c r="M22" s="155"/>
      <c r="N22" s="41">
        <f>'Стар. протокол  №3-е упр.'!D37</f>
        <v>100</v>
      </c>
      <c r="O22" s="153"/>
      <c r="P22" s="14">
        <f>IF(N22=0,0,RANK(N22,N4:N59,0))</f>
        <v>1</v>
      </c>
      <c r="Q22" s="155"/>
      <c r="R22" s="36">
        <f>'Стар. протокол  №4-е упр.'!F37</f>
        <v>29.75</v>
      </c>
      <c r="S22" s="154"/>
      <c r="T22" s="14">
        <f>IF(R22=0,0,RANK(R22,R4:R59,1))</f>
        <v>19</v>
      </c>
      <c r="U22" s="155"/>
      <c r="V22" s="136"/>
      <c r="W22" s="155"/>
      <c r="X22" s="177"/>
      <c r="Y22" s="155"/>
      <c r="Z22" s="31">
        <f t="shared" si="0"/>
        <v>46</v>
      </c>
      <c r="AA22" s="14">
        <f>IF(Z22=0,0,RANK(Z22,Z4:Z59,1))</f>
        <v>11</v>
      </c>
      <c r="AB22" s="180"/>
      <c r="AC22" s="182"/>
    </row>
    <row r="23" spans="1:29" ht="16.5" thickBot="1">
      <c r="A23" s="29">
        <f t="shared" si="1"/>
        <v>20</v>
      </c>
      <c r="B23" s="22" t="s">
        <v>96</v>
      </c>
      <c r="C23" s="56" t="s">
        <v>53</v>
      </c>
      <c r="D23" s="9">
        <v>4</v>
      </c>
      <c r="E23" s="162"/>
      <c r="F23" s="42">
        <f>'Стар. протокол  №1-е упр.'!D51</f>
        <v>600</v>
      </c>
      <c r="G23" s="164"/>
      <c r="H23" s="20">
        <f>IF(F23=0,0,RANK(F23,F4:F59,0))</f>
        <v>27</v>
      </c>
      <c r="I23" s="157"/>
      <c r="J23" s="42">
        <f>'Стар. протокол  №2-е упр.'!D51</f>
        <v>350</v>
      </c>
      <c r="K23" s="165"/>
      <c r="L23" s="21">
        <f>IF(J23=0,0,RANK(J23,J4:J59,0))</f>
        <v>1</v>
      </c>
      <c r="M23" s="157"/>
      <c r="N23" s="42">
        <f>'Стар. протокол  №3-е упр.'!D51</f>
        <v>100</v>
      </c>
      <c r="O23" s="164"/>
      <c r="P23" s="20">
        <f>IF(N23=0,0,RANK(N23,N4:N59,0))</f>
        <v>1</v>
      </c>
      <c r="Q23" s="157"/>
      <c r="R23" s="37">
        <f>'Стар. протокол  №4-е упр.'!F51</f>
        <v>45.9</v>
      </c>
      <c r="S23" s="159"/>
      <c r="T23" s="20">
        <f>IF(R23=0,0,RANK(R23,R4:R59,1))</f>
        <v>37</v>
      </c>
      <c r="U23" s="157"/>
      <c r="V23" s="137"/>
      <c r="W23" s="157"/>
      <c r="X23" s="178"/>
      <c r="Y23" s="157"/>
      <c r="Z23" s="32">
        <f t="shared" si="0"/>
        <v>66</v>
      </c>
      <c r="AA23" s="20">
        <f>IF(Z23=0,0,RANK(Z23,Z4:Z59,1))</f>
        <v>19</v>
      </c>
      <c r="AB23" s="180"/>
      <c r="AC23" s="182"/>
    </row>
    <row r="24" spans="1:29" ht="16.5" thickBot="1">
      <c r="A24" s="4">
        <f t="shared" si="1"/>
        <v>21</v>
      </c>
      <c r="B24" s="98" t="s">
        <v>71</v>
      </c>
      <c r="C24" s="26" t="s">
        <v>54</v>
      </c>
      <c r="D24" s="5">
        <v>1</v>
      </c>
      <c r="E24" s="161">
        <v>6</v>
      </c>
      <c r="F24" s="44">
        <f>'Стар. протокол  №1-е упр.'!D10</f>
        <v>550</v>
      </c>
      <c r="G24" s="152">
        <f>SUM(F24:F27)</f>
        <v>1900</v>
      </c>
      <c r="H24" s="19">
        <f>IF(F24=0,0,RANK(F24,F4:F59,0))</f>
        <v>31</v>
      </c>
      <c r="I24" s="155">
        <f>IF(G24=0,0,RANK(G24,G4:G56,0))</f>
        <v>11</v>
      </c>
      <c r="J24" s="44">
        <f>'Стар. протокол  №2-е упр.'!D10</f>
        <v>320</v>
      </c>
      <c r="K24" s="152">
        <f>SUM(J24:J27)</f>
        <v>1110</v>
      </c>
      <c r="L24" s="21">
        <f>IF(J24=0,0,RANK(J24,J4:J59,0))</f>
        <v>25</v>
      </c>
      <c r="M24" s="155">
        <f>IF(K24=0,0,RANK(K24,K4:K56,0))</f>
        <v>14</v>
      </c>
      <c r="N24" s="44">
        <f>'Стар. протокол  №3-е упр.'!D10</f>
        <v>75</v>
      </c>
      <c r="O24" s="152">
        <f>SUM(N24:N27)</f>
        <v>340</v>
      </c>
      <c r="P24" s="19">
        <f>IF(N24=0,0,RANK(N24,N4:N59,0))</f>
        <v>54</v>
      </c>
      <c r="Q24" s="155">
        <f>IF(O24=0,0,RANK(O24,O4:O56,0))</f>
        <v>13</v>
      </c>
      <c r="R24" s="39">
        <f>'Стар. протокол  №4-е упр.'!F10</f>
        <v>94.8</v>
      </c>
      <c r="S24" s="154">
        <f>SUM(R24:R27)</f>
        <v>250.38</v>
      </c>
      <c r="T24" s="19">
        <f>IF(R24=0,0,RANK(R24,R4:R59,1))</f>
        <v>52</v>
      </c>
      <c r="U24" s="155">
        <f>IF(S24=0,0,RANK(S24,S4:S56,1))</f>
        <v>13</v>
      </c>
      <c r="V24" s="135">
        <f>'Стар. протокол  №5-е упр.'!E25</f>
        <v>605.38</v>
      </c>
      <c r="W24" s="156">
        <f>IF(V24=0,0,RANK(V24,V4:V56,1))</f>
        <v>13</v>
      </c>
      <c r="X24" s="177">
        <f>'Стар. протокол  №6-е упр.'!E25</f>
        <v>339.2</v>
      </c>
      <c r="Y24" s="155">
        <f>IF(X24=0,0,RANK(X24,X4:X56,1))</f>
        <v>8</v>
      </c>
      <c r="Z24" s="30">
        <f t="shared" si="0"/>
        <v>162</v>
      </c>
      <c r="AA24" s="21">
        <f>IF(Z24=0,0,RANK(Z24,Z4:Z59,1))</f>
        <v>52</v>
      </c>
      <c r="AB24" s="180">
        <f>Y24+W24+U24+Q24+M24+I24</f>
        <v>72</v>
      </c>
      <c r="AC24" s="181">
        <f>IF(AB24=0,0,RANK(AB24,AB4:AB56,1))</f>
        <v>14</v>
      </c>
    </row>
    <row r="25" spans="1:29" ht="16.5" thickBot="1">
      <c r="A25" s="2">
        <f t="shared" si="1"/>
        <v>22</v>
      </c>
      <c r="B25" s="16" t="s">
        <v>100</v>
      </c>
      <c r="C25" s="49" t="s">
        <v>54</v>
      </c>
      <c r="D25" s="1">
        <v>2</v>
      </c>
      <c r="E25" s="161"/>
      <c r="F25" s="41">
        <f>'Стар. протокол  №1-е упр.'!D24</f>
        <v>300</v>
      </c>
      <c r="G25" s="153"/>
      <c r="H25" s="14">
        <f>IF(F25=0,0,RANK(F25,F4:F59,0))</f>
        <v>55</v>
      </c>
      <c r="I25" s="155"/>
      <c r="J25" s="41">
        <f>'Стар. протокол  №2-е упр.'!D24</f>
        <v>250</v>
      </c>
      <c r="K25" s="152"/>
      <c r="L25" s="21">
        <f>IF(J25=0,0,RANK(J25,J4:J59,0))</f>
        <v>55</v>
      </c>
      <c r="M25" s="155"/>
      <c r="N25" s="41">
        <f>'Стар. протокол  №3-е упр.'!D24</f>
        <v>95</v>
      </c>
      <c r="O25" s="153"/>
      <c r="P25" s="14">
        <f>IF(N25=0,0,RANK(N25,N4:N59,0))</f>
        <v>25</v>
      </c>
      <c r="Q25" s="155"/>
      <c r="R25" s="36">
        <f>'Стар. протокол  №4-е упр.'!F24</f>
        <v>40.1</v>
      </c>
      <c r="S25" s="154"/>
      <c r="T25" s="14">
        <f>IF(R25=0,0,RANK(R25,R4:R59,1))</f>
        <v>31</v>
      </c>
      <c r="U25" s="155"/>
      <c r="V25" s="136"/>
      <c r="W25" s="155"/>
      <c r="X25" s="177"/>
      <c r="Y25" s="155"/>
      <c r="Z25" s="31">
        <f t="shared" si="0"/>
        <v>166</v>
      </c>
      <c r="AA25" s="14">
        <f>IF(Z25=0,0,RANK(Z25,Z4:Z59,1))</f>
        <v>53</v>
      </c>
      <c r="AB25" s="180"/>
      <c r="AC25" s="182"/>
    </row>
    <row r="26" spans="1:29" ht="16.5" thickBot="1">
      <c r="A26" s="2">
        <f t="shared" si="1"/>
        <v>23</v>
      </c>
      <c r="B26" s="16" t="s">
        <v>72</v>
      </c>
      <c r="C26" s="49" t="s">
        <v>54</v>
      </c>
      <c r="D26" s="1">
        <v>3</v>
      </c>
      <c r="E26" s="161"/>
      <c r="F26" s="41">
        <f>'Стар. протокол  №1-е упр.'!D38</f>
        <v>650</v>
      </c>
      <c r="G26" s="153"/>
      <c r="H26" s="14">
        <f>IF(F26=0,0,RANK(F26,F4:F59,0))</f>
        <v>1</v>
      </c>
      <c r="I26" s="155"/>
      <c r="J26" s="41">
        <f>'Стар. протокол  №2-е упр.'!D38</f>
        <v>270</v>
      </c>
      <c r="K26" s="152"/>
      <c r="L26" s="21">
        <f>IF(J26=0,0,RANK(J26,J4:J59,0))</f>
        <v>49</v>
      </c>
      <c r="M26" s="155"/>
      <c r="N26" s="41">
        <f>'Стар. протокол  №3-е упр.'!D38</f>
        <v>95</v>
      </c>
      <c r="O26" s="153"/>
      <c r="P26" s="14">
        <f>IF(N26=0,0,RANK(N26,N4:N59,0))</f>
        <v>25</v>
      </c>
      <c r="Q26" s="155"/>
      <c r="R26" s="36">
        <f>'Стар. протокол  №4-е упр.'!F38</f>
        <v>55.1</v>
      </c>
      <c r="S26" s="154"/>
      <c r="T26" s="14">
        <f>IF(R26=0,0,RANK(R26,R4:R59,1))</f>
        <v>41</v>
      </c>
      <c r="U26" s="155"/>
      <c r="V26" s="136"/>
      <c r="W26" s="155"/>
      <c r="X26" s="177"/>
      <c r="Y26" s="155"/>
      <c r="Z26" s="31">
        <f t="shared" si="0"/>
        <v>116</v>
      </c>
      <c r="AA26" s="14">
        <f>IF(Z26=0,0,RANK(Z26,Z4:Z59,1))</f>
        <v>36</v>
      </c>
      <c r="AB26" s="180"/>
      <c r="AC26" s="182"/>
    </row>
    <row r="27" spans="1:29" ht="16.5" thickBot="1">
      <c r="A27" s="23">
        <f t="shared" si="1"/>
        <v>24</v>
      </c>
      <c r="B27" s="97" t="s">
        <v>101</v>
      </c>
      <c r="C27" s="66" t="s">
        <v>54</v>
      </c>
      <c r="D27" s="17">
        <v>4</v>
      </c>
      <c r="E27" s="161"/>
      <c r="F27" s="43">
        <f>'Стар. протокол  №1-е упр.'!D52</f>
        <v>400</v>
      </c>
      <c r="G27" s="153"/>
      <c r="H27" s="18">
        <f>IF(F27=0,0,RANK(F27,F4:F59,0))</f>
        <v>50</v>
      </c>
      <c r="I27" s="155"/>
      <c r="J27" s="43">
        <f>'Стар. протокол  №2-е упр.'!D52</f>
        <v>270</v>
      </c>
      <c r="K27" s="152"/>
      <c r="L27" s="21">
        <f>IF(J27=0,0,RANK(J27,J4:J59,0))</f>
        <v>49</v>
      </c>
      <c r="M27" s="155"/>
      <c r="N27" s="43">
        <f>'Стар. протокол  №3-е упр.'!D52</f>
        <v>75</v>
      </c>
      <c r="O27" s="153"/>
      <c r="P27" s="18">
        <f>IF(N27=0,0,RANK(N27,N4:N59,0))</f>
        <v>54</v>
      </c>
      <c r="Q27" s="155"/>
      <c r="R27" s="38">
        <f>'Стар. протокол  №4-е упр.'!F52</f>
        <v>60.38</v>
      </c>
      <c r="S27" s="154"/>
      <c r="T27" s="18">
        <f>IF(R27=0,0,RANK(R27,R4:R59,1))</f>
        <v>44</v>
      </c>
      <c r="U27" s="155"/>
      <c r="V27" s="137"/>
      <c r="W27" s="157"/>
      <c r="X27" s="177"/>
      <c r="Y27" s="155"/>
      <c r="Z27" s="32">
        <f t="shared" si="0"/>
        <v>197</v>
      </c>
      <c r="AA27" s="20">
        <f>IF(Z27=0,0,RANK(Z27,Z4:Z59,1))</f>
        <v>56</v>
      </c>
      <c r="AB27" s="180"/>
      <c r="AC27" s="182"/>
    </row>
    <row r="28" spans="1:29" ht="17.25" thickBot="1">
      <c r="A28" s="24">
        <f t="shared" si="1"/>
        <v>25</v>
      </c>
      <c r="B28" s="59" t="s">
        <v>41</v>
      </c>
      <c r="C28" s="26" t="s">
        <v>55</v>
      </c>
      <c r="D28" s="27">
        <v>1</v>
      </c>
      <c r="E28" s="160">
        <v>7</v>
      </c>
      <c r="F28" s="40">
        <f>'Стар. протокол  №1-е упр.'!D11</f>
        <v>550</v>
      </c>
      <c r="G28" s="163">
        <f>SUM(F28:F31)</f>
        <v>2150</v>
      </c>
      <c r="H28" s="21">
        <f>IF(F28=0,0,RANK(F28,F4:F59,0))</f>
        <v>31</v>
      </c>
      <c r="I28" s="156">
        <f>IF(G28=0,0,RANK(G28,G4:G56,0))</f>
        <v>10</v>
      </c>
      <c r="J28" s="40">
        <f>'Стар. протокол  №2-е упр.'!D11</f>
        <v>320</v>
      </c>
      <c r="K28" s="163">
        <f>SUM(J28:J31)</f>
        <v>1280</v>
      </c>
      <c r="L28" s="21">
        <f>IF(J28=0,0,RANK(J28,J4:J59,0))</f>
        <v>25</v>
      </c>
      <c r="M28" s="156">
        <f>IF(K28=0,0,RANK(K28,K4:K56,0))</f>
        <v>8</v>
      </c>
      <c r="N28" s="40">
        <f>'Стар. протокол  №3-е упр.'!D11</f>
        <v>100</v>
      </c>
      <c r="O28" s="163">
        <f>SUM(N28:N31)</f>
        <v>395</v>
      </c>
      <c r="P28" s="21">
        <f>IF(N28=0,0,RANK(N28,N4:N59,0))</f>
        <v>1</v>
      </c>
      <c r="Q28" s="156">
        <f>IF(O28=0,0,RANK(O28,O4:O56,0))</f>
        <v>5</v>
      </c>
      <c r="R28" s="35">
        <f>'Стар. протокол  №4-е упр.'!F11</f>
        <v>25.93</v>
      </c>
      <c r="S28" s="158">
        <f>SUM(R28:R31)</f>
        <v>99.62</v>
      </c>
      <c r="T28" s="21">
        <f>IF(R28=0,0,RANK(R28,R4:R59,1))</f>
        <v>11</v>
      </c>
      <c r="U28" s="156">
        <f>IF(S28=0,0,RANK(S28,S4:S56,1))</f>
        <v>2</v>
      </c>
      <c r="V28" s="135">
        <f>'Стар. протокол  №5-е упр.'!E29</f>
        <v>288.15</v>
      </c>
      <c r="W28" s="156">
        <f>IF(V28=0,0,RANK(V28,V4:V56,1))</f>
        <v>1</v>
      </c>
      <c r="X28" s="183">
        <f>'Стар. протокол  №6-е упр.'!E29</f>
        <v>191.54</v>
      </c>
      <c r="Y28" s="156">
        <f>IF(X28=0,0,RANK(X28,X4:X56,1))</f>
        <v>4</v>
      </c>
      <c r="Z28" s="30">
        <f t="shared" si="0"/>
        <v>68</v>
      </c>
      <c r="AA28" s="21">
        <f>IF(Z28=0,0,RANK(Z28,Z4:Z59,1))</f>
        <v>21</v>
      </c>
      <c r="AB28" s="180">
        <f>Y28+W28+U28+Q28+M28+I28</f>
        <v>30</v>
      </c>
      <c r="AC28" s="181">
        <f>IF(AB28=0,0,RANK(AB28,AB4:AB56,1))</f>
        <v>3</v>
      </c>
    </row>
    <row r="29" spans="1:29" ht="16.5" thickBot="1">
      <c r="A29" s="28">
        <f t="shared" si="1"/>
        <v>26</v>
      </c>
      <c r="B29" s="16" t="s">
        <v>42</v>
      </c>
      <c r="C29" s="49" t="s">
        <v>55</v>
      </c>
      <c r="D29" s="1">
        <v>2</v>
      </c>
      <c r="E29" s="161"/>
      <c r="F29" s="41">
        <f>'Стар. протокол  №1-е упр.'!D25</f>
        <v>550</v>
      </c>
      <c r="G29" s="153"/>
      <c r="H29" s="14">
        <f>IF(F29=0,0,RANK(F29,F4:F59,0))</f>
        <v>31</v>
      </c>
      <c r="I29" s="155"/>
      <c r="J29" s="41">
        <f>'Стар. протокол  №2-е упр.'!D25</f>
        <v>320</v>
      </c>
      <c r="K29" s="152"/>
      <c r="L29" s="21">
        <f>IF(J29=0,0,RANK(J29,J4:J59,0))</f>
        <v>25</v>
      </c>
      <c r="M29" s="155"/>
      <c r="N29" s="41">
        <f>'Стар. протокол  №3-е упр.'!D25</f>
        <v>95</v>
      </c>
      <c r="O29" s="153"/>
      <c r="P29" s="14">
        <f>IF(N29=0,0,RANK(N29,N4:N59,0))</f>
        <v>25</v>
      </c>
      <c r="Q29" s="155"/>
      <c r="R29" s="36">
        <f>'Стар. протокол  №4-е упр.'!F25</f>
        <v>23.13</v>
      </c>
      <c r="S29" s="154"/>
      <c r="T29" s="14">
        <f>IF(R29=0,0,RANK(R29,R4:R59,1))</f>
        <v>5</v>
      </c>
      <c r="U29" s="155"/>
      <c r="V29" s="136"/>
      <c r="W29" s="155"/>
      <c r="X29" s="177"/>
      <c r="Y29" s="155"/>
      <c r="Z29" s="31">
        <f t="shared" si="0"/>
        <v>86</v>
      </c>
      <c r="AA29" s="14">
        <f>IF(Z29=0,0,RANK(Z29,Z4:Z59,1))</f>
        <v>25</v>
      </c>
      <c r="AB29" s="180"/>
      <c r="AC29" s="182"/>
    </row>
    <row r="30" spans="1:29" ht="16.5" thickBot="1">
      <c r="A30" s="28">
        <f t="shared" si="1"/>
        <v>27</v>
      </c>
      <c r="B30" s="16" t="s">
        <v>38</v>
      </c>
      <c r="C30" s="49" t="s">
        <v>55</v>
      </c>
      <c r="D30" s="1">
        <v>3</v>
      </c>
      <c r="E30" s="161"/>
      <c r="F30" s="41">
        <f>'Стар. протокол  №1-е упр.'!D39</f>
        <v>650</v>
      </c>
      <c r="G30" s="153"/>
      <c r="H30" s="14">
        <f>IF(F30=0,0,RANK(F30,F4:F59,0))</f>
        <v>1</v>
      </c>
      <c r="I30" s="155"/>
      <c r="J30" s="41">
        <f>'Стар. протокол  №2-е упр.'!D39</f>
        <v>320</v>
      </c>
      <c r="K30" s="152"/>
      <c r="L30" s="21">
        <f>IF(J30=0,0,RANK(J30,J4:J59,0))</f>
        <v>25</v>
      </c>
      <c r="M30" s="155"/>
      <c r="N30" s="41">
        <f>'Стар. протокол  №3-е упр.'!D39</f>
        <v>100</v>
      </c>
      <c r="O30" s="153"/>
      <c r="P30" s="14">
        <f>IF(N30=0,0,RANK(N30,N4:N59,0))</f>
        <v>1</v>
      </c>
      <c r="Q30" s="155"/>
      <c r="R30" s="36">
        <f>'Стар. протокол  №4-е упр.'!F39</f>
        <v>22.36</v>
      </c>
      <c r="S30" s="154"/>
      <c r="T30" s="14">
        <f>IF(R30=0,0,RANK(R30,R4:R59,1))</f>
        <v>2</v>
      </c>
      <c r="U30" s="155"/>
      <c r="V30" s="136"/>
      <c r="W30" s="155"/>
      <c r="X30" s="177"/>
      <c r="Y30" s="155"/>
      <c r="Z30" s="31">
        <f t="shared" si="0"/>
        <v>29</v>
      </c>
      <c r="AA30" s="14">
        <f>IF(Z30=0,0,RANK(Z30,Z4:Z59,1))</f>
        <v>9</v>
      </c>
      <c r="AB30" s="180"/>
      <c r="AC30" s="182"/>
    </row>
    <row r="31" spans="1:29" ht="16.5" thickBot="1">
      <c r="A31" s="29">
        <f t="shared" si="1"/>
        <v>28</v>
      </c>
      <c r="B31" s="22" t="s">
        <v>36</v>
      </c>
      <c r="C31" s="56" t="s">
        <v>55</v>
      </c>
      <c r="D31" s="9">
        <v>4</v>
      </c>
      <c r="E31" s="162"/>
      <c r="F31" s="42">
        <f>'Стар. протокол  №1-е упр.'!D53</f>
        <v>400</v>
      </c>
      <c r="G31" s="164"/>
      <c r="H31" s="20">
        <f>IF(F31=0,0,RANK(F31,F4:F59,0))</f>
        <v>50</v>
      </c>
      <c r="I31" s="157"/>
      <c r="J31" s="42">
        <f>'Стар. протокол  №2-е упр.'!D53</f>
        <v>320</v>
      </c>
      <c r="K31" s="165"/>
      <c r="L31" s="21">
        <f>IF(J31=0,0,RANK(J31,J4:J59,0))</f>
        <v>25</v>
      </c>
      <c r="M31" s="157"/>
      <c r="N31" s="42">
        <f>'Стар. протокол  №3-е упр.'!D53</f>
        <v>100</v>
      </c>
      <c r="O31" s="164"/>
      <c r="P31" s="20">
        <f>IF(N31=0,0,RANK(N31,N4:N59,0))</f>
        <v>1</v>
      </c>
      <c r="Q31" s="157"/>
      <c r="R31" s="37">
        <f>'Стар. протокол  №4-е упр.'!F53</f>
        <v>28.2</v>
      </c>
      <c r="S31" s="159"/>
      <c r="T31" s="20">
        <f>IF(R31=0,0,RANK(R31,R4:R59,1))</f>
        <v>15</v>
      </c>
      <c r="U31" s="157"/>
      <c r="V31" s="137"/>
      <c r="W31" s="157"/>
      <c r="X31" s="178"/>
      <c r="Y31" s="157"/>
      <c r="Z31" s="32">
        <f t="shared" si="0"/>
        <v>91</v>
      </c>
      <c r="AA31" s="20">
        <f>IF(Z31=0,0,RANK(Z31,Z4:Z59,1))</f>
        <v>27</v>
      </c>
      <c r="AB31" s="180"/>
      <c r="AC31" s="182"/>
    </row>
    <row r="32" spans="1:29" ht="17.25" thickBot="1">
      <c r="A32" s="4">
        <f t="shared" si="1"/>
        <v>29</v>
      </c>
      <c r="B32" s="59" t="s">
        <v>73</v>
      </c>
      <c r="C32" s="66" t="s">
        <v>56</v>
      </c>
      <c r="D32" s="5">
        <v>1</v>
      </c>
      <c r="E32" s="161">
        <v>8</v>
      </c>
      <c r="F32" s="44">
        <f>'Стар. протокол  №1-е упр.'!D12</f>
        <v>650</v>
      </c>
      <c r="G32" s="152">
        <f>SUM(F32:F35)</f>
        <v>2600</v>
      </c>
      <c r="H32" s="19">
        <f>IF(F32=0,0,RANK(F32,F4:F59,0))</f>
        <v>1</v>
      </c>
      <c r="I32" s="155">
        <f>IF(G32=0,0,RANK(G32,G4:G56,0))</f>
        <v>1</v>
      </c>
      <c r="J32" s="44">
        <f>'Стар. протокол  №2-е упр.'!D12</f>
        <v>350</v>
      </c>
      <c r="K32" s="152">
        <f>SUM(J32:J35)</f>
        <v>1400</v>
      </c>
      <c r="L32" s="21">
        <f>IF(J32=0,0,RANK(J32,J4:J59,0))</f>
        <v>1</v>
      </c>
      <c r="M32" s="155">
        <f>IF(K32=0,0,RANK(K32,K4:K56,0))</f>
        <v>1</v>
      </c>
      <c r="N32" s="44">
        <f>'Стар. протокол  №3-е упр.'!D12</f>
        <v>100</v>
      </c>
      <c r="O32" s="152">
        <f>SUM(N32:N35)</f>
        <v>400</v>
      </c>
      <c r="P32" s="19">
        <f>IF(N32=0,0,RANK(N32,N4:N59,0))</f>
        <v>1</v>
      </c>
      <c r="Q32" s="155">
        <f>IF(O32=0,0,RANK(O32,O4:O56,0))</f>
        <v>1</v>
      </c>
      <c r="R32" s="39">
        <f>'Стар. протокол  №4-е упр.'!F12</f>
        <v>22.42</v>
      </c>
      <c r="S32" s="154">
        <f>SUM(R32:R35)</f>
        <v>97.95</v>
      </c>
      <c r="T32" s="19">
        <f>IF(R32=0,0,RANK(R32,R4:R59,1))</f>
        <v>3</v>
      </c>
      <c r="U32" s="155">
        <f>IF(S32=0,0,RANK(S32,S4:S56,1))</f>
        <v>1</v>
      </c>
      <c r="V32" s="135">
        <f>'Стар. протокол  №5-е упр.'!E33</f>
        <v>378.56</v>
      </c>
      <c r="W32" s="156">
        <f>IF(V32=0,0,RANK(V32,V4:V56,1))</f>
        <v>6</v>
      </c>
      <c r="X32" s="177">
        <f>'Стар. протокол  №6-е упр.'!E33</f>
        <v>187.49</v>
      </c>
      <c r="Y32" s="155">
        <f>IF(X32=0,0,RANK(X32,X4:X56,1))</f>
        <v>3</v>
      </c>
      <c r="Z32" s="30">
        <f t="shared" si="0"/>
        <v>6</v>
      </c>
      <c r="AA32" s="21">
        <f>IF(Z32=0,0,RANK(Z32,Z4:Z59,1))</f>
        <v>2</v>
      </c>
      <c r="AB32" s="180">
        <f>Y32+W32+U32+Q32+M32+I32</f>
        <v>13</v>
      </c>
      <c r="AC32" s="181">
        <f>IF(AB32=0,0,RANK(AB32,AB4:AB56,1))</f>
        <v>1</v>
      </c>
    </row>
    <row r="33" spans="1:29" ht="17.25" thickBot="1">
      <c r="A33" s="2">
        <f t="shared" si="1"/>
        <v>30</v>
      </c>
      <c r="B33" s="60" t="s">
        <v>74</v>
      </c>
      <c r="C33" s="66" t="s">
        <v>56</v>
      </c>
      <c r="D33" s="1">
        <v>2</v>
      </c>
      <c r="E33" s="161"/>
      <c r="F33" s="41">
        <f>'Стар. протокол  №1-е упр.'!D26</f>
        <v>650</v>
      </c>
      <c r="G33" s="153"/>
      <c r="H33" s="14">
        <f>IF(F33=0,0,RANK(F33,F4:F59,0))</f>
        <v>1</v>
      </c>
      <c r="I33" s="155"/>
      <c r="J33" s="41">
        <f>'Стар. протокол  №2-е упр.'!D26</f>
        <v>350</v>
      </c>
      <c r="K33" s="152"/>
      <c r="L33" s="21">
        <f>IF(J33=0,0,RANK(J33,J4:J59,0))</f>
        <v>1</v>
      </c>
      <c r="M33" s="155"/>
      <c r="N33" s="41">
        <f>'Стар. протокол  №3-е упр.'!D26</f>
        <v>100</v>
      </c>
      <c r="O33" s="153"/>
      <c r="P33" s="14">
        <f>IF(N33=0,0,RANK(N33,N4:N59,0))</f>
        <v>1</v>
      </c>
      <c r="Q33" s="155"/>
      <c r="R33" s="36">
        <f>'Стар. протокол  №4-е упр.'!F26</f>
        <v>27.58</v>
      </c>
      <c r="S33" s="154"/>
      <c r="T33" s="14">
        <f>IF(R33=0,0,RANK(R33,R4:R59,1))</f>
        <v>13</v>
      </c>
      <c r="U33" s="155"/>
      <c r="V33" s="136"/>
      <c r="W33" s="155"/>
      <c r="X33" s="177"/>
      <c r="Y33" s="155"/>
      <c r="Z33" s="31">
        <f t="shared" si="0"/>
        <v>16</v>
      </c>
      <c r="AA33" s="14">
        <f>IF(Z33=0,0,RANK(Z33,Z4:Z59,1))</f>
        <v>6</v>
      </c>
      <c r="AB33" s="180"/>
      <c r="AC33" s="182"/>
    </row>
    <row r="34" spans="1:29" ht="16.5" thickBot="1">
      <c r="A34" s="2">
        <f t="shared" si="1"/>
        <v>31</v>
      </c>
      <c r="B34" s="16" t="s">
        <v>97</v>
      </c>
      <c r="C34" s="66" t="s">
        <v>56</v>
      </c>
      <c r="D34" s="1">
        <v>3</v>
      </c>
      <c r="E34" s="161"/>
      <c r="F34" s="41">
        <f>'Стар. протокол  №1-е упр.'!D40</f>
        <v>650</v>
      </c>
      <c r="G34" s="153"/>
      <c r="H34" s="14">
        <f>IF(F34=0,0,RANK(F34,F4:F59,0))</f>
        <v>1</v>
      </c>
      <c r="I34" s="155"/>
      <c r="J34" s="41">
        <f>'Стар. протокол  №2-е упр.'!D40</f>
        <v>350</v>
      </c>
      <c r="K34" s="152"/>
      <c r="L34" s="21">
        <f>IF(J34=0,0,RANK(J34,J4:J59,0))</f>
        <v>1</v>
      </c>
      <c r="M34" s="155"/>
      <c r="N34" s="41">
        <f>'Стар. протокол  №3-е упр.'!D40</f>
        <v>100</v>
      </c>
      <c r="O34" s="153"/>
      <c r="P34" s="14">
        <f>IF(N34=0,0,RANK(N34,N4:N59,0))</f>
        <v>1</v>
      </c>
      <c r="Q34" s="155"/>
      <c r="R34" s="36">
        <f>'Стар. протокол  №4-е упр.'!F40</f>
        <v>23.48</v>
      </c>
      <c r="S34" s="154"/>
      <c r="T34" s="14">
        <f>IF(R34=0,0,RANK(R34,R4:R59,1))</f>
        <v>7</v>
      </c>
      <c r="U34" s="155"/>
      <c r="V34" s="136"/>
      <c r="W34" s="155"/>
      <c r="X34" s="177"/>
      <c r="Y34" s="155"/>
      <c r="Z34" s="31">
        <f t="shared" si="0"/>
        <v>10</v>
      </c>
      <c r="AA34" s="14">
        <f>IF(Z34=0,0,RANK(Z34,Z4:Z59,1))</f>
        <v>4</v>
      </c>
      <c r="AB34" s="180"/>
      <c r="AC34" s="182"/>
    </row>
    <row r="35" spans="1:29" ht="16.5" thickBot="1">
      <c r="A35" s="23">
        <f t="shared" si="1"/>
        <v>32</v>
      </c>
      <c r="B35" s="22" t="s">
        <v>33</v>
      </c>
      <c r="C35" s="66" t="s">
        <v>56</v>
      </c>
      <c r="D35" s="17">
        <v>4</v>
      </c>
      <c r="E35" s="161"/>
      <c r="F35" s="43">
        <f>'Стар. протокол  №1-е упр.'!D54</f>
        <v>650</v>
      </c>
      <c r="G35" s="153"/>
      <c r="H35" s="18">
        <f>IF(F35=0,0,RANK(F35,F4:F59,0))</f>
        <v>1</v>
      </c>
      <c r="I35" s="155"/>
      <c r="J35" s="43">
        <f>'Стар. протокол  №2-е упр.'!D54</f>
        <v>350</v>
      </c>
      <c r="K35" s="152"/>
      <c r="L35" s="21">
        <f>IF(J35=0,0,RANK(J35,J4:J59,0))</f>
        <v>1</v>
      </c>
      <c r="M35" s="155"/>
      <c r="N35" s="43">
        <f>'Стар. протокол  №3-е упр.'!D54</f>
        <v>100</v>
      </c>
      <c r="O35" s="153"/>
      <c r="P35" s="18">
        <f>IF(N35=0,0,RANK(N35,N4:N59,0))</f>
        <v>1</v>
      </c>
      <c r="Q35" s="155"/>
      <c r="R35" s="38">
        <f>'Стар. протокол  №4-е упр.'!F54</f>
        <v>24.47</v>
      </c>
      <c r="S35" s="154"/>
      <c r="T35" s="18">
        <f>IF(R35=0,0,RANK(R35,R4:R59,1))</f>
        <v>10</v>
      </c>
      <c r="U35" s="155"/>
      <c r="V35" s="137"/>
      <c r="W35" s="157"/>
      <c r="X35" s="177"/>
      <c r="Y35" s="155"/>
      <c r="Z35" s="32">
        <f t="shared" si="0"/>
        <v>13</v>
      </c>
      <c r="AA35" s="20">
        <f>IF(Z35=0,0,RANK(Z35,Z4:Z59,1))</f>
        <v>5</v>
      </c>
      <c r="AB35" s="180"/>
      <c r="AC35" s="182"/>
    </row>
    <row r="36" spans="1:29" ht="16.5" thickBot="1">
      <c r="A36" s="30">
        <f t="shared" si="1"/>
        <v>33</v>
      </c>
      <c r="B36" s="25" t="s">
        <v>39</v>
      </c>
      <c r="C36" s="26" t="s">
        <v>37</v>
      </c>
      <c r="D36" s="27">
        <v>1</v>
      </c>
      <c r="E36" s="160">
        <v>9</v>
      </c>
      <c r="F36" s="40">
        <f>'Стар. протокол  №1-е упр.'!D13</f>
        <v>600</v>
      </c>
      <c r="G36" s="163">
        <f>SUM(F36:F39)</f>
        <v>2450</v>
      </c>
      <c r="H36" s="21">
        <f>IF(F36=0,0,RANK(F36,F4:F59,0))</f>
        <v>27</v>
      </c>
      <c r="I36" s="156">
        <f>IF(G36=0,0,RANK(G36,G4:G56,0))</f>
        <v>4</v>
      </c>
      <c r="J36" s="40">
        <f>'Стар. протокол  №2-е упр.'!D13</f>
        <v>350</v>
      </c>
      <c r="K36" s="163">
        <f>SUM(J36:J39)</f>
        <v>1400</v>
      </c>
      <c r="L36" s="21">
        <f>IF(J36=0,0,RANK(J36,J4:J59,0))</f>
        <v>1</v>
      </c>
      <c r="M36" s="156">
        <f>IF(K36=0,0,RANK(K36,K4:K56,0))</f>
        <v>1</v>
      </c>
      <c r="N36" s="40">
        <f>'Стар. протокол  №3-е упр.'!D13</f>
        <v>100</v>
      </c>
      <c r="O36" s="163">
        <f>SUM(N36:N39)</f>
        <v>385</v>
      </c>
      <c r="P36" s="21">
        <f>IF(N36=0,0,RANK(N36,N4:N59,0))</f>
        <v>1</v>
      </c>
      <c r="Q36" s="156">
        <f>IF(O36=0,0,RANK(O36,O4:O56,0))</f>
        <v>6</v>
      </c>
      <c r="R36" s="35">
        <f>'Стар. протокол  №4-е упр.'!F13</f>
        <v>32.6</v>
      </c>
      <c r="S36" s="158">
        <f>SUM(R36:R39)</f>
        <v>136.61</v>
      </c>
      <c r="T36" s="21">
        <f>IF(R36=0,0,RANK(R36,R4:R59,1))</f>
        <v>23</v>
      </c>
      <c r="U36" s="156">
        <f>IF(S36=0,0,RANK(S36,S4:S56,1))</f>
        <v>5</v>
      </c>
      <c r="V36" s="135">
        <f>'Стар. протокол  №5-е упр.'!E37</f>
        <v>439.35</v>
      </c>
      <c r="W36" s="156">
        <f>IF(V36=0,0,RANK(V36,V4:V56,1))</f>
        <v>9</v>
      </c>
      <c r="X36" s="183">
        <f>'Стар. протокол  №6-е упр.'!E37</f>
        <v>269.22</v>
      </c>
      <c r="Y36" s="156">
        <f>IF(X36=0,0,RANK(X36,X4:X56,1))</f>
        <v>6</v>
      </c>
      <c r="Z36" s="64">
        <f t="shared" si="0"/>
        <v>52</v>
      </c>
      <c r="AA36" s="65">
        <f>IF(Z36=0,0,RANK(Z36,Z4:Z59,1))</f>
        <v>13</v>
      </c>
      <c r="AB36" s="180">
        <f>Y36+W36+U36+Q36+M36+I36</f>
        <v>31</v>
      </c>
      <c r="AC36" s="181">
        <f>IF(AB36=0,0,RANK(AB36,AB4:AB56,1))</f>
        <v>4</v>
      </c>
    </row>
    <row r="37" spans="1:29" ht="16.5" thickBot="1">
      <c r="A37" s="31">
        <f t="shared" si="1"/>
        <v>34</v>
      </c>
      <c r="B37" s="16" t="s">
        <v>75</v>
      </c>
      <c r="C37" s="49" t="s">
        <v>37</v>
      </c>
      <c r="D37" s="1">
        <v>2</v>
      </c>
      <c r="E37" s="161"/>
      <c r="F37" s="41">
        <f>'Стар. протокол  №1-е упр.'!D27</f>
        <v>650</v>
      </c>
      <c r="G37" s="153"/>
      <c r="H37" s="14">
        <f>IF(F37=0,0,RANK(F37,F4:F59,0))</f>
        <v>1</v>
      </c>
      <c r="I37" s="155"/>
      <c r="J37" s="41">
        <f>'Стар. протокол  №2-е упр.'!D27</f>
        <v>350</v>
      </c>
      <c r="K37" s="152"/>
      <c r="L37" s="21">
        <f>IF(J37=0,0,RANK(J37,J4:J59,0))</f>
        <v>1</v>
      </c>
      <c r="M37" s="155"/>
      <c r="N37" s="41">
        <f>'Стар. протокол  №3-е упр.'!D27</f>
        <v>95</v>
      </c>
      <c r="O37" s="153"/>
      <c r="P37" s="14">
        <f>IF(N37=0,0,RANK(N37,N4:N59,0))</f>
        <v>25</v>
      </c>
      <c r="Q37" s="155"/>
      <c r="R37" s="36">
        <f>'Стар. протокол  №4-е упр.'!F27</f>
        <v>40.77</v>
      </c>
      <c r="S37" s="154"/>
      <c r="T37" s="14">
        <f>IF(R37=0,0,RANK(R37,R4:R59,1))</f>
        <v>32</v>
      </c>
      <c r="U37" s="155"/>
      <c r="V37" s="136"/>
      <c r="W37" s="155"/>
      <c r="X37" s="177"/>
      <c r="Y37" s="155"/>
      <c r="Z37" s="64">
        <f t="shared" si="0"/>
        <v>59</v>
      </c>
      <c r="AA37" s="65">
        <f>IF(Z37=0,0,RANK(Z37,Z4:Z59,1))</f>
        <v>15</v>
      </c>
      <c r="AB37" s="180"/>
      <c r="AC37" s="182"/>
    </row>
    <row r="38" spans="1:29" ht="16.5" thickBot="1">
      <c r="A38" s="31">
        <f t="shared" si="1"/>
        <v>35</v>
      </c>
      <c r="B38" s="16" t="s">
        <v>76</v>
      </c>
      <c r="C38" s="49" t="s">
        <v>37</v>
      </c>
      <c r="D38" s="1">
        <v>3</v>
      </c>
      <c r="E38" s="161"/>
      <c r="F38" s="41">
        <f>'Стар. протокол  №1-е упр.'!D41</f>
        <v>550</v>
      </c>
      <c r="G38" s="153"/>
      <c r="H38" s="14">
        <f>IF(F38=0,0,RANK(F38,F4:F59,0))</f>
        <v>31</v>
      </c>
      <c r="I38" s="155"/>
      <c r="J38" s="41">
        <f>'Стар. протокол  №2-е упр.'!D41</f>
        <v>350</v>
      </c>
      <c r="K38" s="152"/>
      <c r="L38" s="21">
        <f>IF(J38=0,0,RANK(J38,J4:J59,0))</f>
        <v>1</v>
      </c>
      <c r="M38" s="155"/>
      <c r="N38" s="41">
        <f>'Стар. протокол  №3-е упр.'!D41</f>
        <v>100</v>
      </c>
      <c r="O38" s="153"/>
      <c r="P38" s="14">
        <f>IF(N38=0,0,RANK(N38,N4:N59,0))</f>
        <v>1</v>
      </c>
      <c r="Q38" s="155"/>
      <c r="R38" s="36">
        <f>'Стар. протокол  №4-е упр.'!F41</f>
        <v>30.08</v>
      </c>
      <c r="S38" s="154"/>
      <c r="T38" s="14">
        <f>IF(R38=0,0,RANK(R38,R4:R59,1))</f>
        <v>21</v>
      </c>
      <c r="U38" s="155"/>
      <c r="V38" s="136"/>
      <c r="W38" s="155"/>
      <c r="X38" s="177"/>
      <c r="Y38" s="155"/>
      <c r="Z38" s="64">
        <f t="shared" si="0"/>
        <v>54</v>
      </c>
      <c r="AA38" s="65">
        <f>IF(Z38=0,0,RANK(Z38,Z4:Z59,1))</f>
        <v>14</v>
      </c>
      <c r="AB38" s="180"/>
      <c r="AC38" s="182"/>
    </row>
    <row r="39" spans="1:29" ht="16.5" thickBot="1">
      <c r="A39" s="32">
        <f t="shared" si="1"/>
        <v>36</v>
      </c>
      <c r="B39" s="22" t="s">
        <v>77</v>
      </c>
      <c r="C39" s="56" t="s">
        <v>37</v>
      </c>
      <c r="D39" s="9">
        <v>4</v>
      </c>
      <c r="E39" s="162"/>
      <c r="F39" s="42">
        <f>'Стар. протокол  №1-е упр.'!D55</f>
        <v>650</v>
      </c>
      <c r="G39" s="164"/>
      <c r="H39" s="20">
        <f>IF(F39=0,0,RANK(F39,F4:F59,0))</f>
        <v>1</v>
      </c>
      <c r="I39" s="157"/>
      <c r="J39" s="42">
        <f>'Стар. протокол  №2-е упр.'!D55</f>
        <v>350</v>
      </c>
      <c r="K39" s="165"/>
      <c r="L39" s="21">
        <f>IF(J39=0,0,RANK(J39,J4:J59,0))</f>
        <v>1</v>
      </c>
      <c r="M39" s="157"/>
      <c r="N39" s="42">
        <f>'Стар. протокол  №3-е упр.'!D55</f>
        <v>90</v>
      </c>
      <c r="O39" s="164"/>
      <c r="P39" s="20">
        <f>IF(N39=0,0,RANK(N39,N4:N59,0))</f>
        <v>40</v>
      </c>
      <c r="Q39" s="157"/>
      <c r="R39" s="37">
        <f>'Стар. протокол  №4-е упр.'!F55</f>
        <v>33.16</v>
      </c>
      <c r="S39" s="159"/>
      <c r="T39" s="20">
        <f>IF(R39=0,0,RANK(R39,R4:R59,1))</f>
        <v>24</v>
      </c>
      <c r="U39" s="157"/>
      <c r="V39" s="137"/>
      <c r="W39" s="157"/>
      <c r="X39" s="178"/>
      <c r="Y39" s="157"/>
      <c r="Z39" s="64">
        <f t="shared" si="0"/>
        <v>66</v>
      </c>
      <c r="AA39" s="65">
        <f>IF(Z39=0,0,RANK(Z39,Z4:Z59,1))</f>
        <v>19</v>
      </c>
      <c r="AB39" s="180"/>
      <c r="AC39" s="182"/>
    </row>
    <row r="40" spans="1:29" ht="16.5" thickBot="1">
      <c r="A40" s="5">
        <f t="shared" si="1"/>
        <v>37</v>
      </c>
      <c r="B40" s="61" t="s">
        <v>78</v>
      </c>
      <c r="C40" s="15" t="s">
        <v>32</v>
      </c>
      <c r="D40" s="5">
        <v>1</v>
      </c>
      <c r="E40" s="161">
        <v>10</v>
      </c>
      <c r="F40" s="44">
        <f>'Стар. протокол  №1-е упр.'!D14</f>
        <v>450</v>
      </c>
      <c r="G40" s="152">
        <f>SUM(F40:F43)</f>
        <v>1900</v>
      </c>
      <c r="H40" s="19">
        <f>IF(F40=0,0,RANK(F40,F4:F59,0))</f>
        <v>46</v>
      </c>
      <c r="I40" s="155">
        <f>IF(G40=0,0,RANK(G40,G4:G56,0))</f>
        <v>11</v>
      </c>
      <c r="J40" s="44">
        <f>'Стар. протокол  №2-е упр.'!D14</f>
        <v>320</v>
      </c>
      <c r="K40" s="152">
        <f>SUM(J40:J43)</f>
        <v>1310</v>
      </c>
      <c r="L40" s="21">
        <f>IF(J40=0,0,RANK(J40,J4:J59,0))</f>
        <v>25</v>
      </c>
      <c r="M40" s="155">
        <f>IF(K40=0,0,RANK(K40,K4:K56,0))</f>
        <v>7</v>
      </c>
      <c r="N40" s="44">
        <f>'Стар. протокол  №3-е упр.'!D14</f>
        <v>95</v>
      </c>
      <c r="O40" s="152">
        <f>SUM(N40:N43)</f>
        <v>370</v>
      </c>
      <c r="P40" s="19">
        <f>IF(N40=0,0,RANK(N40,N4:N59,0))</f>
        <v>25</v>
      </c>
      <c r="Q40" s="155">
        <f>IF(O40=0,0,RANK(O40,O4:O56,0))</f>
        <v>9</v>
      </c>
      <c r="R40" s="39">
        <f>'Стар. протокол  №4-е упр.'!F14</f>
        <v>28.3</v>
      </c>
      <c r="S40" s="154">
        <f>SUM(R40:R43)</f>
        <v>137.5</v>
      </c>
      <c r="T40" s="19">
        <f>IF(R40=0,0,RANK(R40,R4:R59,1))</f>
        <v>16</v>
      </c>
      <c r="U40" s="155">
        <f>IF(S40=0,0,RANK(S40,S4:S56,1))</f>
        <v>6</v>
      </c>
      <c r="V40" s="135">
        <f>'Стар. протокол  №5-е упр.'!E41</f>
        <v>384.99</v>
      </c>
      <c r="W40" s="156">
        <f>IF(V40=0,0,RANK(V40,V4:V56,1))</f>
        <v>7</v>
      </c>
      <c r="X40" s="177">
        <f>'Стар. протокол  №6-е упр.'!E41</f>
        <v>532.99</v>
      </c>
      <c r="Y40" s="155">
        <f>IF(X40=0,0,RANK(X40,X4:X56,1))</f>
        <v>11</v>
      </c>
      <c r="Z40" s="64">
        <f t="shared" si="0"/>
        <v>112</v>
      </c>
      <c r="AA40" s="65">
        <f>IF(Z40=0,0,RANK(Z40,Z4:Z59,1))</f>
        <v>34</v>
      </c>
      <c r="AB40" s="180">
        <f>Y40+W40+U40+Q40+M40+I40</f>
        <v>51</v>
      </c>
      <c r="AC40" s="181">
        <f>IF(AB40=0,0,RANK(AB40,AB4:AB56,1))</f>
        <v>9</v>
      </c>
    </row>
    <row r="41" spans="1:29" ht="16.5" thickBot="1">
      <c r="A41" s="1">
        <f t="shared" si="1"/>
        <v>38</v>
      </c>
      <c r="B41" s="62" t="s">
        <v>79</v>
      </c>
      <c r="C41" s="15" t="s">
        <v>32</v>
      </c>
      <c r="D41" s="1">
        <v>2</v>
      </c>
      <c r="E41" s="161"/>
      <c r="F41" s="41">
        <f>'Стар. протокол  №1-е упр.'!D28</f>
        <v>400</v>
      </c>
      <c r="G41" s="153"/>
      <c r="H41" s="14">
        <f>IF(F41=0,0,RANK(F41,F4:F59,0))</f>
        <v>50</v>
      </c>
      <c r="I41" s="155"/>
      <c r="J41" s="41">
        <f>'Стар. протокол  №2-е упр.'!D28</f>
        <v>320</v>
      </c>
      <c r="K41" s="152"/>
      <c r="L41" s="21">
        <f>IF(J41=0,0,RANK(J41,J4:J59,0))</f>
        <v>25</v>
      </c>
      <c r="M41" s="155"/>
      <c r="N41" s="41">
        <f>'Стар. протокол  №3-е упр.'!D28</f>
        <v>95</v>
      </c>
      <c r="O41" s="153"/>
      <c r="P41" s="14">
        <f>IF(N41=0,0,RANK(N41,N4:N59,0))</f>
        <v>25</v>
      </c>
      <c r="Q41" s="155"/>
      <c r="R41" s="36">
        <f>'Стар. протокол  №4-е упр.'!F28</f>
        <v>23.6</v>
      </c>
      <c r="S41" s="154"/>
      <c r="T41" s="14">
        <f>IF(R41=0,0,RANK(R41,R4:R59,1))</f>
        <v>8</v>
      </c>
      <c r="U41" s="155"/>
      <c r="V41" s="136"/>
      <c r="W41" s="155"/>
      <c r="X41" s="177"/>
      <c r="Y41" s="155"/>
      <c r="Z41" s="64">
        <f t="shared" si="0"/>
        <v>108</v>
      </c>
      <c r="AA41" s="65">
        <f>IF(Z41=0,0,RANK(Z41,Z4:Z59,1))</f>
        <v>33</v>
      </c>
      <c r="AB41" s="180"/>
      <c r="AC41" s="182"/>
    </row>
    <row r="42" spans="1:29" ht="16.5" thickBot="1">
      <c r="A42" s="1">
        <f t="shared" si="1"/>
        <v>39</v>
      </c>
      <c r="B42" s="62" t="s">
        <v>35</v>
      </c>
      <c r="C42" s="15" t="s">
        <v>32</v>
      </c>
      <c r="D42" s="1">
        <v>3</v>
      </c>
      <c r="E42" s="161"/>
      <c r="F42" s="41">
        <f>'Стар. протокол  №1-е упр.'!D42</f>
        <v>550</v>
      </c>
      <c r="G42" s="153"/>
      <c r="H42" s="14">
        <f>IF(F42=0,0,RANK(F42,F4:F59,0))</f>
        <v>31</v>
      </c>
      <c r="I42" s="155"/>
      <c r="J42" s="41">
        <f>'Стар. протокол  №2-е упр.'!D42</f>
        <v>320</v>
      </c>
      <c r="K42" s="152"/>
      <c r="L42" s="21">
        <f>IF(J42=0,0,RANK(J42,J4:J59,0))</f>
        <v>25</v>
      </c>
      <c r="M42" s="155"/>
      <c r="N42" s="41">
        <f>'Стар. протокол  №3-е упр.'!D42</f>
        <v>90</v>
      </c>
      <c r="O42" s="153"/>
      <c r="P42" s="14">
        <f>IF(N42=0,0,RANK(N42,N4:N59,0))</f>
        <v>40</v>
      </c>
      <c r="Q42" s="155"/>
      <c r="R42" s="36">
        <f>'Стар. протокол  №4-е упр.'!F42</f>
        <v>22.6</v>
      </c>
      <c r="S42" s="154"/>
      <c r="T42" s="14">
        <f>IF(R42=0,0,RANK(R42,R4:R59,1))</f>
        <v>4</v>
      </c>
      <c r="U42" s="155"/>
      <c r="V42" s="136"/>
      <c r="W42" s="155"/>
      <c r="X42" s="177"/>
      <c r="Y42" s="155"/>
      <c r="Z42" s="64">
        <f t="shared" si="0"/>
        <v>100</v>
      </c>
      <c r="AA42" s="65">
        <f>IF(Z42=0,0,RANK(Z42,Z4:Z59,1))</f>
        <v>29</v>
      </c>
      <c r="AB42" s="180"/>
      <c r="AC42" s="182"/>
    </row>
    <row r="43" spans="1:29" ht="16.5" thickBot="1">
      <c r="A43" s="17">
        <f t="shared" si="1"/>
        <v>40</v>
      </c>
      <c r="B43" s="63" t="s">
        <v>80</v>
      </c>
      <c r="C43" s="15" t="s">
        <v>32</v>
      </c>
      <c r="D43" s="17">
        <v>4</v>
      </c>
      <c r="E43" s="161"/>
      <c r="F43" s="43">
        <f>'Стар. протокол  №1-е упр.'!D56</f>
        <v>500</v>
      </c>
      <c r="G43" s="153"/>
      <c r="H43" s="18">
        <f>IF(F43=0,0,RANK(F43,F4:F59,0))</f>
        <v>41</v>
      </c>
      <c r="I43" s="155"/>
      <c r="J43" s="43">
        <f>'Стар. протокол  №2-е упр.'!D56</f>
        <v>350</v>
      </c>
      <c r="K43" s="152"/>
      <c r="L43" s="21">
        <f>IF(J43=0,0,RANK(J43,J4:J59,0))</f>
        <v>1</v>
      </c>
      <c r="M43" s="155"/>
      <c r="N43" s="43">
        <f>'Стар. протокол  №3-е упр.'!D56</f>
        <v>90</v>
      </c>
      <c r="O43" s="153"/>
      <c r="P43" s="18">
        <f>IF(N43=0,0,RANK(N43,N4:N59,0))</f>
        <v>40</v>
      </c>
      <c r="Q43" s="155"/>
      <c r="R43" s="38">
        <f>'Стар. протокол  №4-е упр.'!F56</f>
        <v>63</v>
      </c>
      <c r="S43" s="154"/>
      <c r="T43" s="18">
        <f>IF(R43=0,0,RANK(R43,R4:R59,1))</f>
        <v>47</v>
      </c>
      <c r="U43" s="155"/>
      <c r="V43" s="137"/>
      <c r="W43" s="157"/>
      <c r="X43" s="177"/>
      <c r="Y43" s="155"/>
      <c r="Z43" s="64">
        <f t="shared" si="0"/>
        <v>129</v>
      </c>
      <c r="AA43" s="65">
        <f>IF(Z43=0,0,RANK(Z43,Z4:Z59,1))</f>
        <v>43</v>
      </c>
      <c r="AB43" s="180"/>
      <c r="AC43" s="182"/>
    </row>
    <row r="44" spans="1:29" ht="16.5" thickBot="1">
      <c r="A44" s="27">
        <f t="shared" si="1"/>
        <v>41</v>
      </c>
      <c r="B44" s="25" t="s">
        <v>81</v>
      </c>
      <c r="C44" s="33" t="s">
        <v>57</v>
      </c>
      <c r="D44" s="27">
        <v>1</v>
      </c>
      <c r="E44" s="138">
        <v>11</v>
      </c>
      <c r="F44" s="67">
        <f>'Стар. протокол  №1-е упр.'!D15</f>
        <v>650</v>
      </c>
      <c r="G44" s="141">
        <f>SUM(F44:F47)</f>
        <v>2400</v>
      </c>
      <c r="H44" s="21">
        <f>IF(F44=0,0,RANK(F44,F4:F59,0))</f>
        <v>1</v>
      </c>
      <c r="I44" s="144">
        <f>IF(G44=0,0,RANK(G44,G4:G56,0))</f>
        <v>7</v>
      </c>
      <c r="J44" s="67">
        <f>'Стар. протокол  №2-е упр.'!D15</f>
        <v>320</v>
      </c>
      <c r="K44" s="141">
        <f>SUM(J44:J47)</f>
        <v>1140</v>
      </c>
      <c r="L44" s="21">
        <f>IF(J44=0,0,RANK(J44,J4:J59,0))</f>
        <v>25</v>
      </c>
      <c r="M44" s="144">
        <f>IF(K44=0,0,RANK(K44,K4:K56,0))</f>
        <v>12</v>
      </c>
      <c r="N44" s="67">
        <f>'Стар. протокол  №3-е упр.'!D15</f>
        <v>100</v>
      </c>
      <c r="O44" s="141">
        <f>SUM(N44:N47)</f>
        <v>400</v>
      </c>
      <c r="P44" s="20">
        <f>IF(N44=0,0,RANK(N44,N4:N59,0))</f>
        <v>1</v>
      </c>
      <c r="Q44" s="144">
        <f>IF(O44=0,0,RANK(O44,O4:O56,0))</f>
        <v>1</v>
      </c>
      <c r="R44" s="37">
        <f>'Стар. протокол  №4-е упр.'!F15</f>
        <v>28.72</v>
      </c>
      <c r="S44" s="149">
        <f>SUM(R44:R47)</f>
        <v>180.67999999999998</v>
      </c>
      <c r="T44" s="20">
        <f>IF(R44=0,0,RANK(R44,R4:R59,1))</f>
        <v>17</v>
      </c>
      <c r="U44" s="144">
        <f>IF(S44=0,0,RANK(S44,S4:S56,1))</f>
        <v>8</v>
      </c>
      <c r="V44" s="135">
        <f>'Стар. протокол  №5-е упр.'!E45</f>
        <v>297.09</v>
      </c>
      <c r="W44" s="156">
        <f>IF(V44=0,0,RANK(V44,V4:V56,1))</f>
        <v>2</v>
      </c>
      <c r="X44" s="184">
        <f>'Стар. протокол  №6-е упр.'!E45</f>
        <v>172.23</v>
      </c>
      <c r="Y44" s="144">
        <f>IF(X44=0,0,RANK(X44,X4:X56,1))</f>
        <v>1</v>
      </c>
      <c r="Z44" s="64">
        <f aca="true" t="shared" si="2" ref="Z44:Z59">T44+P44+L44+H44</f>
        <v>44</v>
      </c>
      <c r="AA44" s="65">
        <f>IF(Z44=0,0,RANK(Z44,Z4:Z59,1))</f>
        <v>10</v>
      </c>
      <c r="AB44" s="180">
        <f>Y44+W44+U44+Q44+M44+I44</f>
        <v>31</v>
      </c>
      <c r="AC44" s="181">
        <f>IF(AB44=0,0,RANK(AB44,AB4:AB56,1))</f>
        <v>4</v>
      </c>
    </row>
    <row r="45" spans="1:29" ht="16.5" thickBot="1">
      <c r="A45" s="27">
        <f t="shared" si="1"/>
        <v>42</v>
      </c>
      <c r="B45" s="16" t="s">
        <v>46</v>
      </c>
      <c r="C45" s="57" t="s">
        <v>57</v>
      </c>
      <c r="D45" s="1">
        <v>2</v>
      </c>
      <c r="E45" s="139"/>
      <c r="F45" s="68">
        <f>'Стар. протокол  №1-е упр.'!D29</f>
        <v>650</v>
      </c>
      <c r="G45" s="142"/>
      <c r="H45" s="14">
        <f>IF(F45=0,0,RANK(F45,F4:F59,0))</f>
        <v>1</v>
      </c>
      <c r="I45" s="145"/>
      <c r="J45" s="68">
        <f>'Стар. протокол  №2-е упр.'!D29</f>
        <v>350</v>
      </c>
      <c r="K45" s="147"/>
      <c r="L45" s="21">
        <f>IF(J45=0,0,RANK(J45,J4:J59,0))</f>
        <v>1</v>
      </c>
      <c r="M45" s="145"/>
      <c r="N45" s="68">
        <f>'Стар. протокол  №3-е упр.'!D29</f>
        <v>100</v>
      </c>
      <c r="O45" s="142"/>
      <c r="P45" s="20">
        <f>IF(N45=0,0,RANK(N45,N4:N59,0))</f>
        <v>1</v>
      </c>
      <c r="Q45" s="145"/>
      <c r="R45" s="37">
        <f>'Стар. протокол  №4-е упр.'!F29</f>
        <v>22.21</v>
      </c>
      <c r="S45" s="150"/>
      <c r="T45" s="20">
        <f>IF(R45=0,0,RANK(R45,R4:R59,1))</f>
        <v>1</v>
      </c>
      <c r="U45" s="145"/>
      <c r="V45" s="136"/>
      <c r="W45" s="155"/>
      <c r="X45" s="185"/>
      <c r="Y45" s="145"/>
      <c r="Z45" s="64">
        <f t="shared" si="2"/>
        <v>4</v>
      </c>
      <c r="AA45" s="65">
        <f>IF(Z45=0,0,RANK(Z45,Z4:Z59,1))</f>
        <v>1</v>
      </c>
      <c r="AB45" s="180"/>
      <c r="AC45" s="182"/>
    </row>
    <row r="46" spans="1:29" ht="16.5" thickBot="1">
      <c r="A46" s="27">
        <f t="shared" si="1"/>
        <v>43</v>
      </c>
      <c r="B46" s="16" t="s">
        <v>82</v>
      </c>
      <c r="C46" s="57" t="s">
        <v>57</v>
      </c>
      <c r="D46" s="1">
        <v>3</v>
      </c>
      <c r="E46" s="139"/>
      <c r="F46" s="68">
        <f>'Стар. протокол  №1-е упр.'!D43</f>
        <v>650</v>
      </c>
      <c r="G46" s="142"/>
      <c r="H46" s="14">
        <f>IF(F46=0,0,RANK(F46,F4:F59,0))</f>
        <v>1</v>
      </c>
      <c r="I46" s="145"/>
      <c r="J46" s="68">
        <f>'Стар. протокол  №2-е упр.'!D43</f>
        <v>270</v>
      </c>
      <c r="K46" s="147"/>
      <c r="L46" s="21">
        <f>IF(J46=0,0,RANK(J46,J4:J59,0))</f>
        <v>49</v>
      </c>
      <c r="M46" s="145"/>
      <c r="N46" s="68">
        <f>'Стар. протокол  №3-е упр.'!D43</f>
        <v>100</v>
      </c>
      <c r="O46" s="142"/>
      <c r="P46" s="20">
        <f>IF(N46=0,0,RANK(N46,N4:N59,0))</f>
        <v>1</v>
      </c>
      <c r="Q46" s="145"/>
      <c r="R46" s="37">
        <f>'Стар. протокол  №4-е упр.'!F43</f>
        <v>99.8</v>
      </c>
      <c r="S46" s="150"/>
      <c r="T46" s="20">
        <f>IF(R46=0,0,RANK(R46,R4:R59,1))</f>
        <v>53</v>
      </c>
      <c r="U46" s="145"/>
      <c r="V46" s="136"/>
      <c r="W46" s="155"/>
      <c r="X46" s="185"/>
      <c r="Y46" s="145"/>
      <c r="Z46" s="64">
        <f t="shared" si="2"/>
        <v>104</v>
      </c>
      <c r="AA46" s="65">
        <f>IF(Z46=0,0,RANK(Z46,Z4:Z59,1))</f>
        <v>32</v>
      </c>
      <c r="AB46" s="180"/>
      <c r="AC46" s="182"/>
    </row>
    <row r="47" spans="1:29" ht="16.5" thickBot="1">
      <c r="A47" s="27">
        <f t="shared" si="1"/>
        <v>44</v>
      </c>
      <c r="B47" s="22" t="s">
        <v>83</v>
      </c>
      <c r="C47" s="58" t="s">
        <v>57</v>
      </c>
      <c r="D47" s="9">
        <v>4</v>
      </c>
      <c r="E47" s="140"/>
      <c r="F47" s="52">
        <f>'Стар. протокол  №1-е упр.'!D57</f>
        <v>450</v>
      </c>
      <c r="G47" s="143"/>
      <c r="H47" s="20">
        <f>IF(F47=0,0,RANK(F47,F4:F59,0))</f>
        <v>46</v>
      </c>
      <c r="I47" s="146"/>
      <c r="J47" s="52">
        <f>'Стар. протокол  №2-е упр.'!D57</f>
        <v>200</v>
      </c>
      <c r="K47" s="148"/>
      <c r="L47" s="21">
        <f>IF(J47=0,0,RANK(J47,J4:J59,0))</f>
        <v>56</v>
      </c>
      <c r="M47" s="146"/>
      <c r="N47" s="52">
        <f>'Стар. протокол  №3-е упр.'!D57</f>
        <v>100</v>
      </c>
      <c r="O47" s="143"/>
      <c r="P47" s="20">
        <f>IF(N47=0,0,RANK(N47,N4:N59,0))</f>
        <v>1</v>
      </c>
      <c r="Q47" s="146"/>
      <c r="R47" s="37">
        <f>'Стар. протокол  №4-е упр.'!F57</f>
        <v>29.95</v>
      </c>
      <c r="S47" s="151"/>
      <c r="T47" s="20">
        <f>IF(R47=0,0,RANK(R47,R4:R59,1))</f>
        <v>20</v>
      </c>
      <c r="U47" s="146"/>
      <c r="V47" s="137"/>
      <c r="W47" s="157"/>
      <c r="X47" s="186"/>
      <c r="Y47" s="146"/>
      <c r="Z47" s="64">
        <f t="shared" si="2"/>
        <v>123</v>
      </c>
      <c r="AA47" s="65">
        <f>IF(Z47=0,0,RANK(Z47,Z4:Z59,1))</f>
        <v>40</v>
      </c>
      <c r="AB47" s="180"/>
      <c r="AC47" s="182"/>
    </row>
    <row r="48" spans="1:29" ht="16.5" thickBot="1">
      <c r="A48" s="27">
        <f t="shared" si="1"/>
        <v>45</v>
      </c>
      <c r="B48" s="25" t="s">
        <v>84</v>
      </c>
      <c r="C48" s="33" t="s">
        <v>58</v>
      </c>
      <c r="D48" s="27">
        <v>1</v>
      </c>
      <c r="E48" s="138">
        <v>12</v>
      </c>
      <c r="F48" s="67">
        <f>'Стар. протокол  №1-е упр.'!D16</f>
        <v>650</v>
      </c>
      <c r="G48" s="141">
        <f>SUM(F48:F51)</f>
        <v>2450</v>
      </c>
      <c r="H48" s="21">
        <f>IF(F48=0,0,RANK(F48,F4:F59,0))</f>
        <v>1</v>
      </c>
      <c r="I48" s="144">
        <f>IF(G48=0,0,RANK(G48,G4:G56,0))</f>
        <v>4</v>
      </c>
      <c r="J48" s="67">
        <f>'Стар. протокол  №2-е упр.'!D16</f>
        <v>300</v>
      </c>
      <c r="K48" s="141">
        <f>SUM(J48:J51)</f>
        <v>1140</v>
      </c>
      <c r="L48" s="21">
        <f>IF(J48=0,0,RANK(J48,J4:J59,0))</f>
        <v>40</v>
      </c>
      <c r="M48" s="144">
        <f>IF(K48=0,0,RANK(K48,K4:K56,0))</f>
        <v>12</v>
      </c>
      <c r="N48" s="67">
        <f>'Стар. протокол  №3-е упр.'!D16</f>
        <v>90</v>
      </c>
      <c r="O48" s="141">
        <f>SUM(N48:N51)</f>
        <v>360</v>
      </c>
      <c r="P48" s="20">
        <f>IF(N48=0,0,RANK(N48,N4:N59,0))</f>
        <v>40</v>
      </c>
      <c r="Q48" s="144">
        <f>IF(O48=0,0,RANK(O48,O4:O56,0))</f>
        <v>12</v>
      </c>
      <c r="R48" s="37">
        <f>'Стар. протокол  №4-е упр.'!F16</f>
        <v>52.2</v>
      </c>
      <c r="S48" s="149">
        <f>SUM(R48:R51)</f>
        <v>247.25</v>
      </c>
      <c r="T48" s="20">
        <f>IF(R48=0,0,RANK(R48,R4:R59,1))</f>
        <v>39</v>
      </c>
      <c r="U48" s="144">
        <f>IF(S48=0,0,RANK(S48,S4:S56,1))</f>
        <v>11</v>
      </c>
      <c r="V48" s="135">
        <f>'Стар. протокол  №5-е упр.'!E49</f>
        <v>510.63</v>
      </c>
      <c r="W48" s="156">
        <f>IF(V48=0,0,RANK(V48,V4:V56,1))</f>
        <v>11</v>
      </c>
      <c r="X48" s="184">
        <f>'Стар. протокол  №6-е упр.'!E49</f>
        <v>382.24</v>
      </c>
      <c r="Y48" s="144">
        <f>IF(X48=0,0,RANK(X48,X4:X56,1))</f>
        <v>10</v>
      </c>
      <c r="Z48" s="64">
        <f t="shared" si="2"/>
        <v>120</v>
      </c>
      <c r="AA48" s="65">
        <f>IF(Z48=0,0,RANK(Z48,Z4:Z59,1))</f>
        <v>39</v>
      </c>
      <c r="AB48" s="180">
        <f>Y48+W48+U48+Q48+M48+I48</f>
        <v>60</v>
      </c>
      <c r="AC48" s="181">
        <f>IF(AB48=0,0,RANK(AB48,AB4:AB56,1))</f>
        <v>11</v>
      </c>
    </row>
    <row r="49" spans="1:29" ht="16.5" thickBot="1">
      <c r="A49" s="27">
        <f t="shared" si="1"/>
        <v>46</v>
      </c>
      <c r="B49" s="16" t="s">
        <v>85</v>
      </c>
      <c r="C49" s="57" t="s">
        <v>58</v>
      </c>
      <c r="D49" s="1">
        <v>2</v>
      </c>
      <c r="E49" s="139"/>
      <c r="F49" s="68">
        <f>'Стар. протокол  №1-е упр.'!D30</f>
        <v>650</v>
      </c>
      <c r="G49" s="142"/>
      <c r="H49" s="14">
        <f>IF(F49=0,0,RANK(F49,F4:F59,0))</f>
        <v>1</v>
      </c>
      <c r="I49" s="145"/>
      <c r="J49" s="68">
        <f>'Стар. протокол  №2-е упр.'!D30</f>
        <v>300</v>
      </c>
      <c r="K49" s="147"/>
      <c r="L49" s="21">
        <f>IF(J49=0,0,RANK(J49,J4:J59,0))</f>
        <v>40</v>
      </c>
      <c r="M49" s="145"/>
      <c r="N49" s="68">
        <f>'Стар. протокол  №3-е упр.'!D30</f>
        <v>100</v>
      </c>
      <c r="O49" s="142"/>
      <c r="P49" s="20">
        <f>IF(N49=0,0,RANK(N49,N4:N59,0))</f>
        <v>1</v>
      </c>
      <c r="Q49" s="145"/>
      <c r="R49" s="37">
        <f>'Стар. протокол  №4-е упр.'!F30</f>
        <v>59.45</v>
      </c>
      <c r="S49" s="150"/>
      <c r="T49" s="20">
        <f>IF(R49=0,0,RANK(R49,R4:R59,1))</f>
        <v>42</v>
      </c>
      <c r="U49" s="145"/>
      <c r="V49" s="136"/>
      <c r="W49" s="155"/>
      <c r="X49" s="185"/>
      <c r="Y49" s="145"/>
      <c r="Z49" s="64">
        <f t="shared" si="2"/>
        <v>84</v>
      </c>
      <c r="AA49" s="65">
        <f>IF(Z49=0,0,RANK(Z49,Z4:Z59,1))</f>
        <v>24</v>
      </c>
      <c r="AB49" s="180"/>
      <c r="AC49" s="182"/>
    </row>
    <row r="50" spans="1:29" ht="19.5" thickBot="1">
      <c r="A50" s="27">
        <f t="shared" si="1"/>
        <v>47</v>
      </c>
      <c r="B50" s="91" t="s">
        <v>86</v>
      </c>
      <c r="C50" s="57" t="s">
        <v>58</v>
      </c>
      <c r="D50" s="1">
        <v>3</v>
      </c>
      <c r="E50" s="139"/>
      <c r="F50" s="68">
        <f>'Стар. протокол  №1-е упр.'!D44</f>
        <v>500</v>
      </c>
      <c r="G50" s="142"/>
      <c r="H50" s="14">
        <f>IF(F50=0,0,RANK(F50,F4:F59,0))</f>
        <v>41</v>
      </c>
      <c r="I50" s="145"/>
      <c r="J50" s="68">
        <f>'Стар. протокол  №2-е упр.'!D44</f>
        <v>270</v>
      </c>
      <c r="K50" s="147"/>
      <c r="L50" s="21">
        <f>IF(J50=0,0,RANK(J50,J4:J59,0))</f>
        <v>49</v>
      </c>
      <c r="M50" s="145"/>
      <c r="N50" s="68">
        <f>'Стар. протокол  №3-е упр.'!D44</f>
        <v>90</v>
      </c>
      <c r="O50" s="142"/>
      <c r="P50" s="20">
        <f>IF(N50=0,0,RANK(N50,N4:N59,0))</f>
        <v>40</v>
      </c>
      <c r="Q50" s="145"/>
      <c r="R50" s="37">
        <f>'Стар. протокол  №4-е упр.'!F44</f>
        <v>80.71</v>
      </c>
      <c r="S50" s="150"/>
      <c r="T50" s="20">
        <f>IF(R50=0,0,RANK(R50,R4:R59,1))</f>
        <v>51</v>
      </c>
      <c r="U50" s="145"/>
      <c r="V50" s="136"/>
      <c r="W50" s="155"/>
      <c r="X50" s="185"/>
      <c r="Y50" s="145"/>
      <c r="Z50" s="64">
        <f t="shared" si="2"/>
        <v>181</v>
      </c>
      <c r="AA50" s="65">
        <f>IF(Z50=0,0,RANK(Z50,Z4:Z59,1))</f>
        <v>55</v>
      </c>
      <c r="AB50" s="180"/>
      <c r="AC50" s="182"/>
    </row>
    <row r="51" spans="1:29" ht="17.25" customHeight="1" thickBot="1">
      <c r="A51" s="27">
        <f t="shared" si="1"/>
        <v>48</v>
      </c>
      <c r="B51" s="92" t="s">
        <v>99</v>
      </c>
      <c r="C51" s="58" t="s">
        <v>58</v>
      </c>
      <c r="D51" s="9">
        <v>4</v>
      </c>
      <c r="E51" s="140"/>
      <c r="F51" s="52">
        <f>'Стар. протокол  №1-е упр.'!D58</f>
        <v>650</v>
      </c>
      <c r="G51" s="143"/>
      <c r="H51" s="20">
        <f>IF(F51=0,0,RANK(F51,F4:F59,0))</f>
        <v>1</v>
      </c>
      <c r="I51" s="146"/>
      <c r="J51" s="52">
        <f>'Стар. протокол  №2-е упр.'!D58</f>
        <v>270</v>
      </c>
      <c r="K51" s="148"/>
      <c r="L51" s="21">
        <f>IF(J51=0,0,RANK(J51,J4:J59,0))</f>
        <v>49</v>
      </c>
      <c r="M51" s="146"/>
      <c r="N51" s="52">
        <f>'Стар. протокол  №3-е упр.'!D58</f>
        <v>80</v>
      </c>
      <c r="O51" s="143"/>
      <c r="P51" s="20">
        <f>IF(N51=0,0,RANK(N51,N4:N59,0))</f>
        <v>51</v>
      </c>
      <c r="Q51" s="146"/>
      <c r="R51" s="37">
        <f>'Стар. протокол  №4-е упр.'!F58</f>
        <v>54.89</v>
      </c>
      <c r="S51" s="151"/>
      <c r="T51" s="20">
        <f>IF(R51=0,0,RANK(R51,R4:R59,1))</f>
        <v>40</v>
      </c>
      <c r="U51" s="146"/>
      <c r="V51" s="137"/>
      <c r="W51" s="157"/>
      <c r="X51" s="186"/>
      <c r="Y51" s="146"/>
      <c r="Z51" s="64">
        <f t="shared" si="2"/>
        <v>141</v>
      </c>
      <c r="AA51" s="65">
        <f>IF(Z51=0,0,RANK(Z51,Z4:Z59,1))</f>
        <v>48</v>
      </c>
      <c r="AB51" s="180"/>
      <c r="AC51" s="182"/>
    </row>
    <row r="52" spans="1:29" ht="16.5" thickBot="1">
      <c r="A52" s="27">
        <f t="shared" si="1"/>
        <v>49</v>
      </c>
      <c r="B52" s="25" t="s">
        <v>102</v>
      </c>
      <c r="C52" s="26" t="s">
        <v>59</v>
      </c>
      <c r="D52" s="27">
        <v>1</v>
      </c>
      <c r="E52" s="160">
        <v>13</v>
      </c>
      <c r="F52" s="67">
        <f>'Стар. протокол  №1-е упр.'!D17</f>
        <v>500</v>
      </c>
      <c r="G52" s="141">
        <f>SUM(F52:F55)</f>
        <v>1900</v>
      </c>
      <c r="H52" s="21">
        <f>IF(F52=0,0,RANK(F52,F4:F59,0))</f>
        <v>41</v>
      </c>
      <c r="I52" s="144">
        <f>IF(G52=0,0,RANK(G52,G4:G56,0))</f>
        <v>11</v>
      </c>
      <c r="J52" s="67">
        <f>'Стар. протокол  №2-е упр.'!D17</f>
        <v>350</v>
      </c>
      <c r="K52" s="141">
        <f>SUM(J52:J55)</f>
        <v>1400</v>
      </c>
      <c r="L52" s="21">
        <f>IF(J52=0,0,RANK(J52,J4:J59,0))</f>
        <v>1</v>
      </c>
      <c r="M52" s="144">
        <f>IF(K52=0,0,RANK(K52,K4:K56,0))</f>
        <v>1</v>
      </c>
      <c r="N52" s="67">
        <f>'Стар. протокол  №3-е упр.'!D17</f>
        <v>95</v>
      </c>
      <c r="O52" s="141">
        <f>SUM(N52:N55)</f>
        <v>365</v>
      </c>
      <c r="P52" s="20">
        <f>IF(N52=0,0,RANK(N52,N4:N59,0))</f>
        <v>25</v>
      </c>
      <c r="Q52" s="144">
        <f>IF(O52=0,0,RANK(O52,O4:O56,0))</f>
        <v>11</v>
      </c>
      <c r="R52" s="37">
        <f>'Стар. протокол  №4-е упр.'!F17</f>
        <v>38.47</v>
      </c>
      <c r="S52" s="149">
        <f>SUM(R52:R55)</f>
        <v>250.13</v>
      </c>
      <c r="T52" s="20">
        <f>IF(R52=0,0,RANK(R52,R4:R59,1))</f>
        <v>29</v>
      </c>
      <c r="U52" s="144">
        <f>IF(S52=0,0,RANK(S52,S4:S56,1))</f>
        <v>12</v>
      </c>
      <c r="V52" s="135">
        <f>'Стар. протокол  №5-е упр.'!E53</f>
        <v>373.61</v>
      </c>
      <c r="W52" s="156">
        <f>IF(V52=0,0,RANK(V52,V4:V56,1))</f>
        <v>5</v>
      </c>
      <c r="X52" s="184">
        <f>'Стар. протокол  №6-е упр.'!E53</f>
        <v>356.73</v>
      </c>
      <c r="Y52" s="144">
        <f>IF(X52=0,0,RANK(X52,X4:X56,1))</f>
        <v>9</v>
      </c>
      <c r="Z52" s="64">
        <f t="shared" si="2"/>
        <v>96</v>
      </c>
      <c r="AA52" s="65">
        <f>IF(Z52=0,0,RANK(Z52,Z4:Z59,1))</f>
        <v>28</v>
      </c>
      <c r="AB52" s="180">
        <f>Y52+W52+U52+Q52+M52+I52</f>
        <v>49</v>
      </c>
      <c r="AC52" s="187">
        <f>IF(AB52=0,0,RANK(AB52,AB4:AB56,1))</f>
        <v>8</v>
      </c>
    </row>
    <row r="53" spans="1:29" ht="16.5" thickBot="1">
      <c r="A53" s="27">
        <f t="shared" si="1"/>
        <v>50</v>
      </c>
      <c r="B53" s="16" t="s">
        <v>87</v>
      </c>
      <c r="C53" s="49" t="s">
        <v>59</v>
      </c>
      <c r="D53" s="1">
        <v>2</v>
      </c>
      <c r="E53" s="161"/>
      <c r="F53" s="68">
        <f>'Стар. протокол  №1-е упр.'!D31</f>
        <v>650</v>
      </c>
      <c r="G53" s="142"/>
      <c r="H53" s="14">
        <f>IF(F53=0,0,RANK(F53,F4:F59,0))</f>
        <v>1</v>
      </c>
      <c r="I53" s="145"/>
      <c r="J53" s="68">
        <f>'Стар. протокол  №2-е упр.'!D31</f>
        <v>350</v>
      </c>
      <c r="K53" s="147"/>
      <c r="L53" s="21">
        <f>IF(J53=0,0,RANK(J53,J4:J59,0))</f>
        <v>1</v>
      </c>
      <c r="M53" s="145"/>
      <c r="N53" s="68">
        <f>'Стар. протокол  №3-е упр.'!D31</f>
        <v>85</v>
      </c>
      <c r="O53" s="142"/>
      <c r="P53" s="20">
        <f>IF(N53=0,0,RANK(N53,N4:N59,0))</f>
        <v>48</v>
      </c>
      <c r="Q53" s="145"/>
      <c r="R53" s="37">
        <f>'Стар. протокол  №4-е упр.'!F31</f>
        <v>49.32</v>
      </c>
      <c r="S53" s="150"/>
      <c r="T53" s="20">
        <f>IF(R53=0,0,RANK(R53,R4:R59,1))</f>
        <v>38</v>
      </c>
      <c r="U53" s="145"/>
      <c r="V53" s="136"/>
      <c r="W53" s="155"/>
      <c r="X53" s="185"/>
      <c r="Y53" s="145"/>
      <c r="Z53" s="64">
        <f t="shared" si="2"/>
        <v>88</v>
      </c>
      <c r="AA53" s="65">
        <f>IF(Z53=0,0,RANK(Z53,Z4:Z59,1))</f>
        <v>26</v>
      </c>
      <c r="AB53" s="180"/>
      <c r="AC53" s="188"/>
    </row>
    <row r="54" spans="1:29" ht="16.5" thickBot="1">
      <c r="A54" s="27">
        <f t="shared" si="1"/>
        <v>51</v>
      </c>
      <c r="B54" s="16" t="s">
        <v>88</v>
      </c>
      <c r="C54" s="49" t="s">
        <v>59</v>
      </c>
      <c r="D54" s="1">
        <v>3</v>
      </c>
      <c r="E54" s="161"/>
      <c r="F54" s="68">
        <f>'Стар. протокол  №1-е упр.'!D45</f>
        <v>500</v>
      </c>
      <c r="G54" s="142"/>
      <c r="H54" s="14">
        <f>IF(F54=0,0,RANK(F54,F4:F59,0))</f>
        <v>41</v>
      </c>
      <c r="I54" s="145"/>
      <c r="J54" s="68">
        <f>'Стар. протокол  №2-е упр.'!D45</f>
        <v>350</v>
      </c>
      <c r="K54" s="147"/>
      <c r="L54" s="21">
        <f>IF(J54=0,0,RANK(J54,J4:J59,0))</f>
        <v>1</v>
      </c>
      <c r="M54" s="145"/>
      <c r="N54" s="68">
        <f>'Стар. протокол  №3-е упр.'!D45</f>
        <v>90</v>
      </c>
      <c r="O54" s="142"/>
      <c r="P54" s="20">
        <f>IF(N54=0,0,RANK(N54,N4:N59,0))</f>
        <v>40</v>
      </c>
      <c r="Q54" s="145"/>
      <c r="R54" s="37">
        <f>'Стар. протокол  №4-е упр.'!F45</f>
        <v>62.54</v>
      </c>
      <c r="S54" s="150"/>
      <c r="T54" s="20">
        <f>IF(R54=0,0,RANK(R54,R4:R59,1))</f>
        <v>46</v>
      </c>
      <c r="U54" s="145"/>
      <c r="V54" s="136"/>
      <c r="W54" s="155"/>
      <c r="X54" s="185"/>
      <c r="Y54" s="145"/>
      <c r="Z54" s="64">
        <f t="shared" si="2"/>
        <v>128</v>
      </c>
      <c r="AA54" s="65">
        <f>IF(Z54=0,0,RANK(Z54,Z4:Z59,1))</f>
        <v>42</v>
      </c>
      <c r="AB54" s="180"/>
      <c r="AC54" s="188"/>
    </row>
    <row r="55" spans="1:29" ht="16.5" thickBot="1">
      <c r="A55" s="27">
        <f t="shared" si="1"/>
        <v>52</v>
      </c>
      <c r="B55" s="22" t="s">
        <v>89</v>
      </c>
      <c r="C55" s="56" t="s">
        <v>59</v>
      </c>
      <c r="D55" s="9">
        <v>4</v>
      </c>
      <c r="E55" s="162"/>
      <c r="F55" s="52">
        <f>'Стар. протокол  №1-е упр.'!D59</f>
        <v>250</v>
      </c>
      <c r="G55" s="143"/>
      <c r="H55" s="20">
        <f>IF(F55=0,0,RANK(F55,F4:F59,0))</f>
        <v>56</v>
      </c>
      <c r="I55" s="146"/>
      <c r="J55" s="52">
        <f>'Стар. протокол  №2-е упр.'!D59</f>
        <v>350</v>
      </c>
      <c r="K55" s="148"/>
      <c r="L55" s="21">
        <f>IF(J55=0,0,RANK(J55,J4:J59,0))</f>
        <v>1</v>
      </c>
      <c r="M55" s="146"/>
      <c r="N55" s="52">
        <f>'Стар. протокол  №3-е упр.'!D59</f>
        <v>95</v>
      </c>
      <c r="O55" s="143"/>
      <c r="P55" s="20">
        <f>IF(N55=0,0,RANK(N55,N4:N59,0))</f>
        <v>25</v>
      </c>
      <c r="Q55" s="146"/>
      <c r="R55" s="37">
        <f>'Стар. протокол  №4-е упр.'!F59</f>
        <v>99.8</v>
      </c>
      <c r="S55" s="151"/>
      <c r="T55" s="20">
        <f>IF(R55=0,0,RANK(R55,R4:R59,1))</f>
        <v>53</v>
      </c>
      <c r="U55" s="146"/>
      <c r="V55" s="137"/>
      <c r="W55" s="157"/>
      <c r="X55" s="186"/>
      <c r="Y55" s="146"/>
      <c r="Z55" s="64">
        <f t="shared" si="2"/>
        <v>135</v>
      </c>
      <c r="AA55" s="65">
        <f>IF(Z55=0,0,RANK(Z55,Z4:Z59,1))</f>
        <v>46</v>
      </c>
      <c r="AB55" s="180"/>
      <c r="AC55" s="189"/>
    </row>
    <row r="56" spans="1:29" ht="16.5" thickBot="1">
      <c r="A56" s="27">
        <f t="shared" si="1"/>
        <v>53</v>
      </c>
      <c r="B56" s="25" t="s">
        <v>90</v>
      </c>
      <c r="C56" s="26" t="s">
        <v>60</v>
      </c>
      <c r="D56" s="27">
        <v>1</v>
      </c>
      <c r="E56" s="160">
        <v>14</v>
      </c>
      <c r="F56" s="67">
        <f>'Стар. протокол  №1-е упр.'!D18</f>
        <v>650</v>
      </c>
      <c r="G56" s="141">
        <f>SUM(F56:F59)</f>
        <v>2450</v>
      </c>
      <c r="H56" s="20">
        <f>IF(F56=0,0,RANK(F56,F4:F59,0))</f>
        <v>1</v>
      </c>
      <c r="I56" s="144">
        <f>IF(G56=0,0,RANK(G56,G4:G56,0))</f>
        <v>4</v>
      </c>
      <c r="J56" s="67">
        <f>'Стар. протокол  №2-е упр.'!D18</f>
        <v>350</v>
      </c>
      <c r="K56" s="141">
        <f>SUM(J56:J59)</f>
        <v>1270</v>
      </c>
      <c r="L56" s="21">
        <f>IF(J56=0,0,RANK(J56,J4:J59,0))</f>
        <v>1</v>
      </c>
      <c r="M56" s="144">
        <f>IF(K56=0,0,RANK(K56,K4:K56,0))</f>
        <v>9</v>
      </c>
      <c r="N56" s="52">
        <f>'Стар. протокол  №3-е упр.'!D18</f>
        <v>100</v>
      </c>
      <c r="O56" s="141">
        <f>SUM(N56:N59)</f>
        <v>375</v>
      </c>
      <c r="P56" s="20">
        <f>IF(N56=0,0,RANK(N56,N4:N59,0))</f>
        <v>1</v>
      </c>
      <c r="Q56" s="144">
        <f>IF(O56=0,0,RANK(O56,O4:O56,0))</f>
        <v>8</v>
      </c>
      <c r="R56" s="37">
        <f>'Стар. протокол  №4-е упр.'!F18</f>
        <v>59.9</v>
      </c>
      <c r="S56" s="149">
        <f>SUM(R56:R59)</f>
        <v>263.76</v>
      </c>
      <c r="T56" s="20">
        <f>IF(R56=0,0,RANK(R56,R4:R59,1))</f>
        <v>43</v>
      </c>
      <c r="U56" s="144">
        <f>IF(S56=0,0,RANK(S56,S4:S56,1))</f>
        <v>14</v>
      </c>
      <c r="V56" s="135">
        <f>'Стар. протокол  №5-е упр.'!E57</f>
        <v>448.24</v>
      </c>
      <c r="W56" s="156">
        <f>IF(V56=0,0,RANK(V56,V4:V56,1))</f>
        <v>10</v>
      </c>
      <c r="X56" s="184">
        <f>'Стар. протокол  №6-е упр.'!E57</f>
        <v>712.46</v>
      </c>
      <c r="Y56" s="144">
        <f>IF(X56=0,0,RANK(X56,X4:X56,1))</f>
        <v>13</v>
      </c>
      <c r="Z56" s="64">
        <f t="shared" si="2"/>
        <v>46</v>
      </c>
      <c r="AA56" s="65">
        <f>IF(Z56=0,0,RANK(Z56,Z4:Z59,1))</f>
        <v>11</v>
      </c>
      <c r="AB56" s="180">
        <f>Y56+W56+U56+Q56+M56+I56</f>
        <v>58</v>
      </c>
      <c r="AC56" s="187">
        <f>IF(AB56=0,0,RANK(AB56,AB4:AB56,1))</f>
        <v>10</v>
      </c>
    </row>
    <row r="57" spans="1:29" ht="16.5" thickBot="1">
      <c r="A57" s="27">
        <f t="shared" si="1"/>
        <v>54</v>
      </c>
      <c r="B57" s="16" t="s">
        <v>91</v>
      </c>
      <c r="C57" s="49" t="s">
        <v>60</v>
      </c>
      <c r="D57" s="1">
        <v>2</v>
      </c>
      <c r="E57" s="161"/>
      <c r="F57" s="67">
        <f>'Стар. протокол  №1-е упр.'!D32</f>
        <v>550</v>
      </c>
      <c r="G57" s="142"/>
      <c r="H57" s="20">
        <f>IF(F57=0,0,RANK(F57,F4:F59,0))</f>
        <v>31</v>
      </c>
      <c r="I57" s="145"/>
      <c r="J57" s="67">
        <f>'Стар. протокол  №2-е упр.'!D32</f>
        <v>320</v>
      </c>
      <c r="K57" s="147"/>
      <c r="L57" s="21">
        <f>IF(J57=0,0,RANK(J57,J4:J59,0))</f>
        <v>25</v>
      </c>
      <c r="M57" s="145"/>
      <c r="N57" s="52">
        <f>'Стар. протокол  №3-е упр.'!D32</f>
        <v>95</v>
      </c>
      <c r="O57" s="142"/>
      <c r="P57" s="20">
        <f>IF(N57=0,0,RANK(N57,N4:N59,0))</f>
        <v>25</v>
      </c>
      <c r="Q57" s="145"/>
      <c r="R57" s="37">
        <f>'Стар. протокол  №4-е упр.'!F32</f>
        <v>99.8</v>
      </c>
      <c r="S57" s="150"/>
      <c r="T57" s="20">
        <f>IF(R57=0,0,RANK(R57,R4:R59,1))</f>
        <v>53</v>
      </c>
      <c r="U57" s="145"/>
      <c r="V57" s="136"/>
      <c r="W57" s="155"/>
      <c r="X57" s="185"/>
      <c r="Y57" s="145"/>
      <c r="Z57" s="64">
        <f t="shared" si="2"/>
        <v>134</v>
      </c>
      <c r="AA57" s="65">
        <f>IF(Z57=0,0,RANK(Z57,Z4:Z59,1))</f>
        <v>45</v>
      </c>
      <c r="AB57" s="180"/>
      <c r="AC57" s="188"/>
    </row>
    <row r="58" spans="1:29" ht="16.5" thickBot="1">
      <c r="A58" s="27">
        <f t="shared" si="1"/>
        <v>55</v>
      </c>
      <c r="B58" s="16" t="s">
        <v>92</v>
      </c>
      <c r="C58" s="49" t="s">
        <v>60</v>
      </c>
      <c r="D58" s="1">
        <v>3</v>
      </c>
      <c r="E58" s="161"/>
      <c r="F58" s="67">
        <f>'Стар. протокол  №1-е упр.'!D46</f>
        <v>650</v>
      </c>
      <c r="G58" s="142"/>
      <c r="H58" s="20">
        <f>IF(F58=0,0,RANK(F58,F4:F59,0))</f>
        <v>1</v>
      </c>
      <c r="I58" s="145"/>
      <c r="J58" s="67">
        <f>'Стар. протокол  №2-е упр.'!D46</f>
        <v>300</v>
      </c>
      <c r="K58" s="147"/>
      <c r="L58" s="21">
        <f>IF(J58=0,0,RANK(J58,J4:J59,0))</f>
        <v>40</v>
      </c>
      <c r="M58" s="145"/>
      <c r="N58" s="52">
        <f>'Стар. протокол  №3-е упр.'!D46</f>
        <v>85</v>
      </c>
      <c r="O58" s="142"/>
      <c r="P58" s="20">
        <f>IF(N58=0,0,RANK(N58,N4:N59,0))</f>
        <v>48</v>
      </c>
      <c r="Q58" s="145"/>
      <c r="R58" s="37">
        <f>'Стар. протокол  №4-е упр.'!F46</f>
        <v>70.31</v>
      </c>
      <c r="S58" s="150"/>
      <c r="T58" s="20">
        <f>IF(R58=0,0,RANK(R58,R4:R59,1))</f>
        <v>50</v>
      </c>
      <c r="U58" s="145"/>
      <c r="V58" s="136"/>
      <c r="W58" s="155"/>
      <c r="X58" s="185"/>
      <c r="Y58" s="145"/>
      <c r="Z58" s="64">
        <f t="shared" si="2"/>
        <v>139</v>
      </c>
      <c r="AA58" s="65">
        <f>IF(Z58=0,0,RANK(Z58,Z4:Z59,1))</f>
        <v>47</v>
      </c>
      <c r="AB58" s="180"/>
      <c r="AC58" s="188"/>
    </row>
    <row r="59" spans="1:29" ht="16.5" thickBot="1">
      <c r="A59" s="27">
        <f t="shared" si="1"/>
        <v>56</v>
      </c>
      <c r="B59" s="22" t="s">
        <v>93</v>
      </c>
      <c r="C59" s="56" t="s">
        <v>60</v>
      </c>
      <c r="D59" s="9">
        <v>4</v>
      </c>
      <c r="E59" s="162"/>
      <c r="F59" s="67">
        <f>'Стар. протокол  №1-е упр.'!D60</f>
        <v>600</v>
      </c>
      <c r="G59" s="143"/>
      <c r="H59" s="20">
        <f>IF(F59=0,0,RANK(F59,F4:F59,0))</f>
        <v>27</v>
      </c>
      <c r="I59" s="146"/>
      <c r="J59" s="67">
        <f>'Стар. протокол  №2-е упр.'!D60</f>
        <v>300</v>
      </c>
      <c r="K59" s="148"/>
      <c r="L59" s="21">
        <f>IF(J59=0,0,RANK(J59,J4:J59,0))</f>
        <v>40</v>
      </c>
      <c r="M59" s="146"/>
      <c r="N59" s="52">
        <f>'Стар. протокол  №3-е упр.'!D60</f>
        <v>95</v>
      </c>
      <c r="O59" s="143"/>
      <c r="P59" s="20">
        <f>IF(N59=0,0,RANK(N59,N4:N59,0))</f>
        <v>25</v>
      </c>
      <c r="Q59" s="146"/>
      <c r="R59" s="37">
        <f>'Стар. протокол  №4-е упр.'!F60</f>
        <v>33.75</v>
      </c>
      <c r="S59" s="151"/>
      <c r="T59" s="20">
        <f>IF(R59=0,0,RANK(R59,R4:R59,1))</f>
        <v>26</v>
      </c>
      <c r="U59" s="146"/>
      <c r="V59" s="137"/>
      <c r="W59" s="157"/>
      <c r="X59" s="186"/>
      <c r="Y59" s="146"/>
      <c r="Z59" s="64">
        <f t="shared" si="2"/>
        <v>118</v>
      </c>
      <c r="AA59" s="65">
        <f>IF(Z59=0,0,RANK(Z59,Z4:Z59,1))</f>
        <v>37</v>
      </c>
      <c r="AB59" s="180"/>
      <c r="AC59" s="189"/>
    </row>
  </sheetData>
  <sheetProtection selectLockedCells="1"/>
  <autoFilter ref="I3:Y43"/>
  <mergeCells count="225">
    <mergeCell ref="Y40:Y43"/>
    <mergeCell ref="W44:W47"/>
    <mergeCell ref="AC56:AC59"/>
    <mergeCell ref="AB52:AB55"/>
    <mergeCell ref="AC52:AC55"/>
    <mergeCell ref="Y52:Y55"/>
    <mergeCell ref="X56:X59"/>
    <mergeCell ref="Y56:Y59"/>
    <mergeCell ref="W40:W43"/>
    <mergeCell ref="X44:X47"/>
    <mergeCell ref="E52:E55"/>
    <mergeCell ref="G52:G55"/>
    <mergeCell ref="V52:V55"/>
    <mergeCell ref="X52:X55"/>
    <mergeCell ref="W52:W55"/>
    <mergeCell ref="I52:I55"/>
    <mergeCell ref="M52:M55"/>
    <mergeCell ref="K52:K55"/>
    <mergeCell ref="U52:U55"/>
    <mergeCell ref="Q52:Q55"/>
    <mergeCell ref="E56:E59"/>
    <mergeCell ref="G56:G59"/>
    <mergeCell ref="I56:I59"/>
    <mergeCell ref="K56:K59"/>
    <mergeCell ref="V8:V11"/>
    <mergeCell ref="W8:W11"/>
    <mergeCell ref="W12:W15"/>
    <mergeCell ref="M56:M59"/>
    <mergeCell ref="O56:O59"/>
    <mergeCell ref="Q56:Q59"/>
    <mergeCell ref="S56:S59"/>
    <mergeCell ref="S52:S55"/>
    <mergeCell ref="O52:O55"/>
    <mergeCell ref="U56:U59"/>
    <mergeCell ref="V56:V59"/>
    <mergeCell ref="W56:W59"/>
    <mergeCell ref="U28:U31"/>
    <mergeCell ref="V32:V35"/>
    <mergeCell ref="W28:W31"/>
    <mergeCell ref="V28:V31"/>
    <mergeCell ref="W32:W35"/>
    <mergeCell ref="V16:V19"/>
    <mergeCell ref="S24:S27"/>
    <mergeCell ref="W24:W27"/>
    <mergeCell ref="V12:V15"/>
    <mergeCell ref="U20:U23"/>
    <mergeCell ref="W20:W23"/>
    <mergeCell ref="V20:V23"/>
    <mergeCell ref="W16:W19"/>
    <mergeCell ref="X8:X11"/>
    <mergeCell ref="AB44:AB47"/>
    <mergeCell ref="X12:X15"/>
    <mergeCell ref="AB56:AB59"/>
    <mergeCell ref="X28:X31"/>
    <mergeCell ref="Y48:Y51"/>
    <mergeCell ref="Y44:Y47"/>
    <mergeCell ref="AB32:AB35"/>
    <mergeCell ref="Y8:Y11"/>
    <mergeCell ref="Y24:Y27"/>
    <mergeCell ref="X48:X51"/>
    <mergeCell ref="X32:X35"/>
    <mergeCell ref="X40:X43"/>
    <mergeCell ref="W48:W51"/>
    <mergeCell ref="W36:W39"/>
    <mergeCell ref="X36:X39"/>
    <mergeCell ref="V36:V39"/>
    <mergeCell ref="Y12:Y15"/>
    <mergeCell ref="Y28:Y31"/>
    <mergeCell ref="V24:V27"/>
    <mergeCell ref="Y36:Y39"/>
    <mergeCell ref="X20:X23"/>
    <mergeCell ref="X16:X19"/>
    <mergeCell ref="X24:X27"/>
    <mergeCell ref="Y16:Y19"/>
    <mergeCell ref="Y20:Y23"/>
    <mergeCell ref="AC44:AC47"/>
    <mergeCell ref="AC48:AC51"/>
    <mergeCell ref="AB48:AB51"/>
    <mergeCell ref="AB16:AB19"/>
    <mergeCell ref="AB36:AB39"/>
    <mergeCell ref="AC36:AC39"/>
    <mergeCell ref="AC20:AC23"/>
    <mergeCell ref="AB40:AB43"/>
    <mergeCell ref="AC40:AC43"/>
    <mergeCell ref="AB28:AB31"/>
    <mergeCell ref="AC2:AC3"/>
    <mergeCell ref="AB4:AB7"/>
    <mergeCell ref="AC4:AC7"/>
    <mergeCell ref="AC28:AC31"/>
    <mergeCell ref="AB8:AB11"/>
    <mergeCell ref="AB20:AB23"/>
    <mergeCell ref="AB2:AB3"/>
    <mergeCell ref="Y32:Y35"/>
    <mergeCell ref="AB24:AB27"/>
    <mergeCell ref="AC24:AC27"/>
    <mergeCell ref="AC8:AC11"/>
    <mergeCell ref="AC32:AC35"/>
    <mergeCell ref="AB12:AB15"/>
    <mergeCell ref="AC12:AC15"/>
    <mergeCell ref="AC16:AC19"/>
    <mergeCell ref="K4:K7"/>
    <mergeCell ref="K8:K11"/>
    <mergeCell ref="S4:S7"/>
    <mergeCell ref="U4:U7"/>
    <mergeCell ref="S8:S11"/>
    <mergeCell ref="Q8:Q11"/>
    <mergeCell ref="O8:O11"/>
    <mergeCell ref="O4:O7"/>
    <mergeCell ref="X2:Y2"/>
    <mergeCell ref="Q16:Q19"/>
    <mergeCell ref="O16:O19"/>
    <mergeCell ref="M12:M15"/>
    <mergeCell ref="AA2:AA3"/>
    <mergeCell ref="V4:V7"/>
    <mergeCell ref="Z2:Z3"/>
    <mergeCell ref="X4:X7"/>
    <mergeCell ref="Y4:Y7"/>
    <mergeCell ref="W4:W7"/>
    <mergeCell ref="V2:W2"/>
    <mergeCell ref="Q20:Q23"/>
    <mergeCell ref="Q24:Q27"/>
    <mergeCell ref="J2:M2"/>
    <mergeCell ref="K16:K19"/>
    <mergeCell ref="K20:K23"/>
    <mergeCell ref="O12:O15"/>
    <mergeCell ref="Q4:Q7"/>
    <mergeCell ref="M4:M7"/>
    <mergeCell ref="M8:M11"/>
    <mergeCell ref="D2:D3"/>
    <mergeCell ref="A2:A3"/>
    <mergeCell ref="C2:C3"/>
    <mergeCell ref="B2:B3"/>
    <mergeCell ref="G24:G27"/>
    <mergeCell ref="I24:I27"/>
    <mergeCell ref="I12:I15"/>
    <mergeCell ref="E12:E15"/>
    <mergeCell ref="G4:G7"/>
    <mergeCell ref="F2:I2"/>
    <mergeCell ref="I8:I11"/>
    <mergeCell ref="M20:M23"/>
    <mergeCell ref="I16:I19"/>
    <mergeCell ref="E24:E27"/>
    <mergeCell ref="G16:G19"/>
    <mergeCell ref="E8:E11"/>
    <mergeCell ref="G8:G11"/>
    <mergeCell ref="M24:M27"/>
    <mergeCell ref="M16:M19"/>
    <mergeCell ref="K12:K15"/>
    <mergeCell ref="N2:Q2"/>
    <mergeCell ref="Q12:Q15"/>
    <mergeCell ref="O20:O23"/>
    <mergeCell ref="E20:E23"/>
    <mergeCell ref="E16:E19"/>
    <mergeCell ref="I4:I7"/>
    <mergeCell ref="G12:G15"/>
    <mergeCell ref="G20:G23"/>
    <mergeCell ref="E4:E7"/>
    <mergeCell ref="E2:E3"/>
    <mergeCell ref="R2:U2"/>
    <mergeCell ref="S12:S15"/>
    <mergeCell ref="S16:S19"/>
    <mergeCell ref="S20:S23"/>
    <mergeCell ref="U12:U15"/>
    <mergeCell ref="U16:U19"/>
    <mergeCell ref="U8:U11"/>
    <mergeCell ref="Q32:Q35"/>
    <mergeCell ref="O36:O39"/>
    <mergeCell ref="S32:S35"/>
    <mergeCell ref="O28:O31"/>
    <mergeCell ref="O32:O35"/>
    <mergeCell ref="S28:S31"/>
    <mergeCell ref="I20:I23"/>
    <mergeCell ref="I28:I31"/>
    <mergeCell ref="K32:K35"/>
    <mergeCell ref="M28:M31"/>
    <mergeCell ref="I36:I39"/>
    <mergeCell ref="K24:K27"/>
    <mergeCell ref="K28:K31"/>
    <mergeCell ref="M36:M39"/>
    <mergeCell ref="E40:E43"/>
    <mergeCell ref="I40:I43"/>
    <mergeCell ref="G36:G39"/>
    <mergeCell ref="I32:I35"/>
    <mergeCell ref="M32:M35"/>
    <mergeCell ref="E32:E35"/>
    <mergeCell ref="E36:E39"/>
    <mergeCell ref="K36:K39"/>
    <mergeCell ref="E28:E31"/>
    <mergeCell ref="G32:G35"/>
    <mergeCell ref="G28:G31"/>
    <mergeCell ref="S44:S47"/>
    <mergeCell ref="Q44:Q47"/>
    <mergeCell ref="E44:E47"/>
    <mergeCell ref="Q36:Q39"/>
    <mergeCell ref="K40:K43"/>
    <mergeCell ref="M40:M43"/>
    <mergeCell ref="G40:G43"/>
    <mergeCell ref="O24:O27"/>
    <mergeCell ref="O40:O43"/>
    <mergeCell ref="S40:S43"/>
    <mergeCell ref="Q40:Q43"/>
    <mergeCell ref="U32:U35"/>
    <mergeCell ref="U36:U39"/>
    <mergeCell ref="S36:S39"/>
    <mergeCell ref="U40:U43"/>
    <mergeCell ref="Q28:Q31"/>
    <mergeCell ref="U24:U27"/>
    <mergeCell ref="O48:O51"/>
    <mergeCell ref="G44:G47"/>
    <mergeCell ref="I44:I47"/>
    <mergeCell ref="K44:K47"/>
    <mergeCell ref="M44:M47"/>
    <mergeCell ref="V48:V51"/>
    <mergeCell ref="V44:V47"/>
    <mergeCell ref="Q48:Q51"/>
    <mergeCell ref="V40:V43"/>
    <mergeCell ref="E48:E51"/>
    <mergeCell ref="G48:G51"/>
    <mergeCell ref="I48:I51"/>
    <mergeCell ref="K48:K51"/>
    <mergeCell ref="O44:O47"/>
    <mergeCell ref="U48:U51"/>
    <mergeCell ref="U44:U47"/>
    <mergeCell ref="S48:S51"/>
    <mergeCell ref="M48:M51"/>
  </mergeCells>
  <conditionalFormatting sqref="M48 M44 M32 M40 M36 M28 M24 M20 M16 M12 M8 M4 M52 AC4:AC52 M56 H4:I59 T4:U59 W4:W59 Y4:Y59 AA4:AA59 AC56:AC59 L4:L59 P4:Q59">
    <cfRule type="cellIs" priority="106" dxfId="2" operator="equal" stopIfTrue="1">
      <formula>1</formula>
    </cfRule>
    <cfRule type="cellIs" priority="107" dxfId="1" operator="equal" stopIfTrue="1">
      <formula>2</formula>
    </cfRule>
    <cfRule type="cellIs" priority="108" dxfId="0" operator="equal" stopIfTrue="1">
      <formula>3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2013-09-19T04:29:52Z</cp:lastPrinted>
  <dcterms:created xsi:type="dcterms:W3CDTF">1996-10-14T23:33:28Z</dcterms:created>
  <dcterms:modified xsi:type="dcterms:W3CDTF">2013-09-19T04:30:22Z</dcterms:modified>
  <cp:category/>
  <cp:version/>
  <cp:contentType/>
  <cp:contentStatus/>
</cp:coreProperties>
</file>